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2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'CCFS'!$A$1:$I$60</definedName>
    <definedName name="_xlnm.Print_Area" localSheetId="3">'CSCE'!$A$1:$O$90</definedName>
  </definedNames>
  <calcPr fullCalcOnLoad="1"/>
</workbook>
</file>

<file path=xl/sharedStrings.xml><?xml version="1.0" encoding="utf-8"?>
<sst xmlns="http://schemas.openxmlformats.org/spreadsheetml/2006/main" count="236" uniqueCount="142">
  <si>
    <t>Minority Interest</t>
  </si>
  <si>
    <t>Taxation</t>
  </si>
  <si>
    <t>RM'000</t>
  </si>
  <si>
    <t xml:space="preserve">Current </t>
  </si>
  <si>
    <t>Trade and other receivables</t>
  </si>
  <si>
    <t>Cash and cash equivalents</t>
  </si>
  <si>
    <t>Trade and other payables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</si>
  <si>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</si>
  <si>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</si>
  <si>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</si>
  <si>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</si>
  <si>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</si>
  <si>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</si>
  <si>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Ended</t>
  </si>
  <si>
    <t>Current</t>
  </si>
  <si>
    <t>Developed Properties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</si>
  <si>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</si>
  <si>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</si>
  <si>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</si>
  <si>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</si>
  <si>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</si>
  <si>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</si>
  <si>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</si>
  <si>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</si>
  <si>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</si>
  <si>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</si>
  <si>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</si>
  <si>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Net cash generated from operating activities</t>
  </si>
  <si>
    <t>CASH FLOW FROM INVESTING ACTIVITIES</t>
  </si>
  <si>
    <t>Interest received</t>
  </si>
  <si>
    <t>Dividend paid to minority shareholders</t>
  </si>
  <si>
    <t xml:space="preserve">Ended 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</si>
  <si>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</si>
  <si>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</si>
  <si>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</si>
  <si>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</si>
  <si>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</si>
  <si>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</si>
  <si>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</si>
  <si>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</si>
  <si>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</si>
  <si>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</si>
  <si>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</si>
  <si>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</si>
  <si>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</si>
  <si>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</si>
  <si>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</si>
  <si>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</si>
  <si>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</si>
  <si>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</si>
  <si>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</si>
  <si>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</si>
  <si>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</si>
  <si>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</si>
  <si>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</si>
  <si>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</si>
  <si>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</si>
  <si>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</si>
  <si>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</si>
  <si>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</si>
  <si>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</si>
  <si>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</si>
  <si>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</si>
  <si>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</si>
  <si>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</si>
  <si>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</si>
  <si>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</si>
  <si>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</si>
  <si>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</si>
  <si>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</si>
  <si>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</si>
  <si>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</si>
  <si>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</si>
  <si>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</si>
  <si>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</si>
  <si>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</si>
  <si>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Properties development costs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</si>
  <si>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</si>
  <si>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</si>
  <si>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</si>
  <si>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</si>
  <si>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</si>
  <si>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</si>
  <si>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</si>
  <si>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</si>
  <si>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</si>
  <si>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 xml:space="preserve">Purchase of property, plant and equipment </t>
  </si>
  <si>
    <t>Interest income</t>
  </si>
  <si>
    <t>Acquisition of a subsidiary, net of cash acquired</t>
  </si>
  <si>
    <t>Developed properties held for sale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</si>
  <si>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</si>
  <si>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</si>
  <si>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</si>
  <si>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</si>
  <si>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</si>
  <si>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</si>
  <si>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</si>
  <si>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</si>
  <si>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</si>
  <si>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</si>
  <si>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</si>
  <si>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</si>
  <si>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</si>
  <si>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</si>
  <si>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</si>
  <si>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</si>
  <si>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</si>
  <si>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At 1 February 2006</t>
  </si>
  <si>
    <t>Minority</t>
  </si>
  <si>
    <t>Interest</t>
  </si>
  <si>
    <t>Equity</t>
  </si>
  <si>
    <t>Attributable to Equity Holders of the Parent</t>
  </si>
  <si>
    <t>Net profit for the period</t>
  </si>
  <si>
    <t xml:space="preserve"> Annual Financial Report for the year ended 31 January 2006)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</si>
  <si>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</si>
  <si>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</si>
  <si>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</si>
  <si>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</si>
  <si>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</si>
  <si>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</si>
  <si>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</si>
  <si>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</si>
  <si>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</si>
  <si>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</si>
  <si>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</si>
  <si>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</si>
  <si>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Net Assets Per Share (RM)</t>
  </si>
  <si>
    <t>Additions to investment in associates</t>
  </si>
  <si>
    <t>Net increase in cash and cash equivalents</t>
  </si>
  <si>
    <t>At 1 February 2005</t>
  </si>
  <si>
    <t>CONDENSED CONSOLIDATED BALANCE SHEET As At 31 JULY 2006</t>
  </si>
  <si>
    <t>For The Second Quarter Ended 31 July 2006</t>
  </si>
  <si>
    <t>2nd Quarter</t>
  </si>
  <si>
    <t>6 months</t>
  </si>
  <si>
    <t>Net cash used in from investing activities</t>
  </si>
  <si>
    <t>For The Second Quarter Period Ended 31 July 2006</t>
  </si>
  <si>
    <t>For The Second Quarter Period Ended 31 July 2005</t>
  </si>
  <si>
    <t>6 months Ended 31 July 2006</t>
  </si>
  <si>
    <t>At 31 July 2006</t>
  </si>
  <si>
    <t>6 months Ended 31 July 2005</t>
  </si>
  <si>
    <t>At 31 July 2005</t>
  </si>
  <si>
    <t>Tax refundable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</si>
</sst>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8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4" xfId="15" applyNumberForma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15" xfId="15" applyNumberForma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0" xfId="15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15" applyFill="1" applyBorder="1" applyAlignment="1">
      <alignment/>
    </xf>
    <xf numFmtId="43" fontId="0" fillId="0" borderId="16" xfId="15" applyBorder="1" applyAlignment="1">
      <alignment/>
    </xf>
    <xf numFmtId="43" fontId="0" fillId="0" borderId="16" xfId="15" applyFont="1" applyFill="1" applyBorder="1" applyAlignment="1">
      <alignment horizontal="right"/>
    </xf>
    <xf numFmtId="43" fontId="0" fillId="0" borderId="16" xfId="15" applyBorder="1" applyAlignment="1">
      <alignment horizontal="right"/>
    </xf>
    <xf numFmtId="43" fontId="0" fillId="0" borderId="16" xfId="15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3" xfId="15" applyNumberFormat="1" applyFont="1" applyFill="1" applyBorder="1" applyAlignment="1">
      <alignment/>
    </xf>
    <xf numFmtId="171" fontId="0" fillId="0" borderId="14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8"/>
  <sheetViews>
    <sheetView workbookViewId="0" topLeftCell="A1">
      <selection activeCell="B27" sqref="B27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3"/>
      <c r="C1" s="53" t="s">
        <v>16</v>
      </c>
      <c r="D1" s="53"/>
      <c r="E1" s="53"/>
      <c r="F1" s="53"/>
      <c r="G1" s="53"/>
      <c r="H1" s="53"/>
    </row>
    <row r="2" spans="2:8" ht="15.75">
      <c r="B2" s="52"/>
      <c r="C2" s="52" t="s">
        <v>48</v>
      </c>
      <c r="D2" s="52"/>
      <c r="E2" s="52"/>
      <c r="F2" s="52"/>
      <c r="G2" s="52"/>
      <c r="H2" s="52"/>
    </row>
    <row r="3" spans="2:8" ht="15.75">
      <c r="B3" s="52"/>
      <c r="C3" s="52" t="s">
        <v>47</v>
      </c>
      <c r="D3" s="52"/>
      <c r="E3" s="52"/>
      <c r="F3" s="52"/>
      <c r="G3" s="52"/>
      <c r="H3" s="52"/>
    </row>
    <row r="4" spans="1:8" ht="16.5" thickBot="1">
      <c r="A4" s="54"/>
      <c r="B4" s="54"/>
      <c r="C4" s="54"/>
      <c r="D4" s="54"/>
      <c r="E4" s="54"/>
      <c r="F4" s="54"/>
      <c r="G4" s="54"/>
      <c r="H4" s="54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ht="15.75">
      <c r="A7" s="1" t="s">
        <v>130</v>
      </c>
    </row>
    <row r="8" spans="1:9" ht="15.75">
      <c r="A8" s="18"/>
      <c r="B8" s="8"/>
      <c r="C8" s="8"/>
      <c r="D8" s="8"/>
      <c r="E8" s="8"/>
      <c r="F8" s="8"/>
      <c r="G8" s="8"/>
      <c r="H8" s="8"/>
      <c r="I8" s="8"/>
    </row>
    <row r="9" spans="1:9" ht="15.75">
      <c r="A9" s="8"/>
      <c r="B9" s="8"/>
      <c r="C9" s="8"/>
      <c r="D9" s="8"/>
      <c r="E9" s="10" t="s">
        <v>52</v>
      </c>
      <c r="F9" s="10"/>
      <c r="G9" s="10"/>
      <c r="H9" s="10" t="s">
        <v>49</v>
      </c>
      <c r="I9" s="8"/>
    </row>
    <row r="10" spans="1:9" ht="15.75">
      <c r="A10" s="8"/>
      <c r="B10" s="8"/>
      <c r="C10" s="8"/>
      <c r="D10" s="8"/>
      <c r="E10" s="10" t="s">
        <v>51</v>
      </c>
      <c r="F10" s="10"/>
      <c r="G10" s="10"/>
      <c r="H10" s="10" t="s">
        <v>51</v>
      </c>
      <c r="I10" s="8"/>
    </row>
    <row r="11" spans="1:9" ht="15.75">
      <c r="A11" s="8"/>
      <c r="B11" s="8"/>
      <c r="C11" s="8"/>
      <c r="D11" s="8"/>
      <c r="E11" s="25">
        <v>38929</v>
      </c>
      <c r="F11" s="10"/>
      <c r="G11" s="10"/>
      <c r="H11" s="25">
        <v>38748</v>
      </c>
      <c r="I11" s="8"/>
    </row>
    <row r="12" spans="1:9" ht="15.75">
      <c r="A12" s="8"/>
      <c r="B12" s="8"/>
      <c r="C12" s="8"/>
      <c r="D12" s="8"/>
      <c r="E12" s="28" t="s">
        <v>2</v>
      </c>
      <c r="F12" s="10"/>
      <c r="G12" s="10"/>
      <c r="H12" s="28" t="s">
        <v>2</v>
      </c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18" t="s">
        <v>92</v>
      </c>
      <c r="B14" s="8"/>
      <c r="C14" s="8"/>
      <c r="D14" s="8"/>
      <c r="E14" s="8"/>
      <c r="F14" s="8"/>
      <c r="G14" s="8"/>
      <c r="H14" s="8"/>
      <c r="I14" s="8"/>
    </row>
    <row r="15" spans="1:9" ht="15.75">
      <c r="A15" s="18" t="s">
        <v>93</v>
      </c>
      <c r="B15" s="8"/>
      <c r="C15" s="8"/>
      <c r="D15" s="8"/>
      <c r="E15" s="8"/>
      <c r="F15" s="8"/>
      <c r="G15" s="8"/>
      <c r="H15" s="8"/>
      <c r="I15" s="8"/>
    </row>
    <row r="16" spans="2:9" ht="15.75">
      <c r="B16" t="s">
        <v>72</v>
      </c>
      <c r="D16" s="8"/>
      <c r="E16" s="24">
        <v>30478</v>
      </c>
      <c r="F16" s="4"/>
      <c r="G16" s="4"/>
      <c r="H16" s="31">
        <f>34782-H17</f>
        <v>30250</v>
      </c>
      <c r="I16" s="8"/>
    </row>
    <row r="17" spans="2:9" ht="15.75">
      <c r="B17" t="s">
        <v>91</v>
      </c>
      <c r="D17" s="8"/>
      <c r="E17" s="13">
        <v>4490</v>
      </c>
      <c r="F17" s="4"/>
      <c r="G17" s="4"/>
      <c r="H17" s="30">
        <f>3572+960</f>
        <v>4532</v>
      </c>
      <c r="I17" s="8"/>
    </row>
    <row r="18" spans="2:9" ht="15.75">
      <c r="B18" t="s">
        <v>73</v>
      </c>
      <c r="D18" s="8"/>
      <c r="E18" s="13">
        <v>9694</v>
      </c>
      <c r="F18" s="4"/>
      <c r="G18" s="4"/>
      <c r="H18" s="30">
        <v>9605</v>
      </c>
      <c r="I18" s="8"/>
    </row>
    <row r="19" spans="2:9" ht="15.75">
      <c r="B19" t="s">
        <v>74</v>
      </c>
      <c r="D19" s="8"/>
      <c r="E19" s="13">
        <v>400</v>
      </c>
      <c r="F19" s="4"/>
      <c r="G19" s="4"/>
      <c r="H19" s="30">
        <v>400.481</v>
      </c>
      <c r="I19" s="8"/>
    </row>
    <row r="20" spans="2:9" ht="15.75">
      <c r="B20" t="s">
        <v>75</v>
      </c>
      <c r="D20" s="8"/>
      <c r="E20" s="63">
        <v>48168</v>
      </c>
      <c r="F20" s="4"/>
      <c r="G20" s="4"/>
      <c r="H20" s="64">
        <v>47407</v>
      </c>
      <c r="I20" s="8"/>
    </row>
    <row r="21" spans="4:9" ht="15.75">
      <c r="D21" s="8"/>
      <c r="E21" s="12">
        <f>SUM(E16:E20)</f>
        <v>93230</v>
      </c>
      <c r="F21" s="8"/>
      <c r="G21" s="8"/>
      <c r="H21" s="12">
        <f>SUM(H16:H20)</f>
        <v>92194.481</v>
      </c>
      <c r="I21" s="8"/>
    </row>
    <row r="22" spans="1:9" ht="15.75">
      <c r="A22" s="1" t="s">
        <v>94</v>
      </c>
      <c r="D22" s="8"/>
      <c r="E22" s="8"/>
      <c r="F22" s="8"/>
      <c r="G22" s="8"/>
      <c r="H22" s="15"/>
      <c r="I22" s="8"/>
    </row>
    <row r="23" spans="2:9" ht="15.75">
      <c r="B23" t="s">
        <v>76</v>
      </c>
      <c r="D23" s="8"/>
      <c r="E23" s="24">
        <v>16311</v>
      </c>
      <c r="F23" s="4"/>
      <c r="G23" s="4"/>
      <c r="H23" s="31">
        <v>17736</v>
      </c>
      <c r="I23" s="8"/>
    </row>
    <row r="24" spans="2:9" ht="15.75">
      <c r="B24" t="s">
        <v>89</v>
      </c>
      <c r="D24" s="8"/>
      <c r="E24" s="13">
        <v>12711</v>
      </c>
      <c r="F24" s="4"/>
      <c r="G24" s="4"/>
      <c r="H24" s="30">
        <v>13275</v>
      </c>
      <c r="I24" s="8"/>
    </row>
    <row r="25" spans="2:9" ht="15.75">
      <c r="B25" t="s">
        <v>4</v>
      </c>
      <c r="D25" s="8"/>
      <c r="E25" s="13">
        <v>15085</v>
      </c>
      <c r="F25" s="4"/>
      <c r="G25" s="4"/>
      <c r="H25" s="30">
        <v>18803</v>
      </c>
      <c r="I25" s="8"/>
    </row>
    <row r="26" spans="2:9" ht="15.75">
      <c r="B26" t="s">
        <v>141</v>
      </c>
      <c r="D26" s="8"/>
      <c r="E26" s="13">
        <v>1436</v>
      </c>
      <c r="F26" s="4"/>
      <c r="G26" s="4"/>
      <c r="H26" s="30">
        <v>938</v>
      </c>
      <c r="I26" s="8"/>
    </row>
    <row r="27" spans="2:9" ht="15.75">
      <c r="B27" t="s">
        <v>5</v>
      </c>
      <c r="D27" s="8"/>
      <c r="E27" s="63">
        <v>39684</v>
      </c>
      <c r="F27" s="4"/>
      <c r="G27" s="4"/>
      <c r="H27" s="64">
        <v>33627</v>
      </c>
      <c r="I27" s="8"/>
    </row>
    <row r="28" spans="4:9" ht="15.75">
      <c r="D28" s="8"/>
      <c r="E28" s="4">
        <f>SUM(E23:E27)</f>
        <v>85227</v>
      </c>
      <c r="F28" s="4"/>
      <c r="G28" s="4"/>
      <c r="H28" s="4">
        <f>SUM(H23:H27)</f>
        <v>84379</v>
      </c>
      <c r="I28" s="8"/>
    </row>
    <row r="29" spans="3:9" ht="15.75">
      <c r="C29" s="8"/>
      <c r="D29" s="8"/>
      <c r="E29" s="7"/>
      <c r="F29" s="8"/>
      <c r="G29" s="8"/>
      <c r="H29" s="67"/>
      <c r="I29" s="8"/>
    </row>
    <row r="30" spans="1:9" ht="16.5" thickBot="1">
      <c r="A30" s="18" t="s">
        <v>90</v>
      </c>
      <c r="C30" s="8"/>
      <c r="D30" s="8"/>
      <c r="E30" s="69">
        <f>+E21+E28</f>
        <v>178457</v>
      </c>
      <c r="F30" s="8"/>
      <c r="G30" s="8"/>
      <c r="H30" s="69">
        <f>+H21+H28</f>
        <v>176573.481</v>
      </c>
      <c r="I30" s="8"/>
    </row>
    <row r="31" spans="2:9" ht="16.5" thickTop="1">
      <c r="B31" s="8"/>
      <c r="C31" s="8"/>
      <c r="D31" s="8"/>
      <c r="E31" s="8"/>
      <c r="F31" s="8"/>
      <c r="G31" s="8"/>
      <c r="H31" s="15"/>
      <c r="I31" s="8"/>
    </row>
    <row r="32" spans="1:9" ht="15.75">
      <c r="A32" s="1" t="s">
        <v>95</v>
      </c>
      <c r="B32" s="8"/>
      <c r="C32" s="8"/>
      <c r="D32" s="8"/>
      <c r="E32" s="8"/>
      <c r="F32" s="8"/>
      <c r="G32" s="8"/>
      <c r="H32" s="15"/>
      <c r="I32" s="8"/>
    </row>
    <row r="33" spans="1:9" ht="15.75">
      <c r="A33" s="1" t="s">
        <v>96</v>
      </c>
      <c r="C33" s="8"/>
      <c r="D33" s="8"/>
      <c r="E33" s="8"/>
      <c r="F33" s="8"/>
      <c r="G33" s="8"/>
      <c r="H33" s="15"/>
      <c r="I33" s="8"/>
    </row>
    <row r="34" spans="2:9" ht="15.75">
      <c r="B34" t="s">
        <v>77</v>
      </c>
      <c r="C34" s="8"/>
      <c r="D34" s="8"/>
      <c r="E34" s="31">
        <v>75831</v>
      </c>
      <c r="F34" s="8"/>
      <c r="G34" s="8"/>
      <c r="H34" s="31">
        <v>75831</v>
      </c>
      <c r="I34" s="8"/>
    </row>
    <row r="35" spans="2:9" ht="15.75">
      <c r="B35" s="8" t="s">
        <v>97</v>
      </c>
      <c r="C35" s="8"/>
      <c r="D35" s="8"/>
      <c r="E35" s="30">
        <f>+CSCE!F27</f>
        <v>4267.89904</v>
      </c>
      <c r="F35" s="8"/>
      <c r="G35" s="8"/>
      <c r="H35" s="30">
        <v>4268</v>
      </c>
      <c r="I35" s="8"/>
    </row>
    <row r="36" spans="2:9" ht="15.75">
      <c r="B36" s="8" t="s">
        <v>98</v>
      </c>
      <c r="C36" s="8"/>
      <c r="D36" s="8"/>
      <c r="E36" s="30">
        <f>+CSCE!H27</f>
        <v>9.179929999999702</v>
      </c>
      <c r="F36" s="8"/>
      <c r="G36" s="8"/>
      <c r="H36" s="30">
        <v>9</v>
      </c>
      <c r="I36" s="8"/>
    </row>
    <row r="37" spans="2:9" ht="15.75">
      <c r="B37" s="8" t="s">
        <v>99</v>
      </c>
      <c r="C37" s="8"/>
      <c r="D37" s="8"/>
      <c r="E37" s="64">
        <f>+CSCE!J27</f>
        <v>66029</v>
      </c>
      <c r="F37" s="8"/>
      <c r="G37" s="8"/>
      <c r="H37" s="64">
        <v>60403</v>
      </c>
      <c r="I37" s="8"/>
    </row>
    <row r="38" spans="2:9" ht="15.75">
      <c r="B38" s="8"/>
      <c r="C38" s="8"/>
      <c r="D38" s="8"/>
      <c r="E38" s="31">
        <f>+E34+E35+E36+E37</f>
        <v>146137.07897</v>
      </c>
      <c r="F38" s="8"/>
      <c r="G38" s="8"/>
      <c r="H38" s="31">
        <f>+H34+H35+H36+H37</f>
        <v>140511</v>
      </c>
      <c r="I38" s="8"/>
    </row>
    <row r="39" spans="1:9" ht="15.75">
      <c r="A39" s="18" t="s">
        <v>100</v>
      </c>
      <c r="C39" s="8"/>
      <c r="D39" s="8"/>
      <c r="E39" s="63">
        <f>+CSCE!N27</f>
        <v>2174</v>
      </c>
      <c r="F39" s="8"/>
      <c r="G39" s="8"/>
      <c r="H39" s="64">
        <v>1962</v>
      </c>
      <c r="I39" s="8"/>
    </row>
    <row r="40" spans="1:9" ht="15.75">
      <c r="A40" s="1" t="s">
        <v>106</v>
      </c>
      <c r="B40" s="18"/>
      <c r="C40" s="8"/>
      <c r="D40" s="8"/>
      <c r="E40" s="23">
        <f>+E38+E39</f>
        <v>148311.07897</v>
      </c>
      <c r="F40" s="8"/>
      <c r="G40" s="8"/>
      <c r="H40" s="23">
        <f>+H38+H39</f>
        <v>142473</v>
      </c>
      <c r="I40" s="8"/>
    </row>
    <row r="41" spans="2:9" ht="15.75">
      <c r="B41" s="18"/>
      <c r="C41" s="8"/>
      <c r="D41" s="8"/>
      <c r="E41" s="19"/>
      <c r="F41" s="8"/>
      <c r="G41" s="8"/>
      <c r="H41" s="19"/>
      <c r="I41" s="8"/>
    </row>
    <row r="42" spans="1:9" ht="15.75">
      <c r="A42" s="1" t="s">
        <v>101</v>
      </c>
      <c r="B42" s="18"/>
      <c r="C42" s="8"/>
      <c r="D42" s="8"/>
      <c r="E42" s="8"/>
      <c r="F42" s="8"/>
      <c r="G42" s="8"/>
      <c r="H42" s="19"/>
      <c r="I42" s="8"/>
    </row>
    <row r="43" spans="2:9" ht="15.75">
      <c r="B43" s="65" t="s">
        <v>102</v>
      </c>
      <c r="C43" s="8"/>
      <c r="D43" s="8"/>
      <c r="E43" s="66">
        <v>2551</v>
      </c>
      <c r="F43" s="8"/>
      <c r="G43" s="8"/>
      <c r="H43" s="66">
        <v>2615</v>
      </c>
      <c r="I43" s="8"/>
    </row>
    <row r="44" spans="2:9" ht="15.75">
      <c r="B44" s="18"/>
      <c r="C44" s="8"/>
      <c r="D44" s="8"/>
      <c r="E44" s="19">
        <f>+E43</f>
        <v>2551</v>
      </c>
      <c r="F44" s="8"/>
      <c r="G44" s="8"/>
      <c r="H44" s="19">
        <f>+H43</f>
        <v>2615</v>
      </c>
      <c r="I44" s="8"/>
    </row>
    <row r="45" spans="1:9" ht="15.75">
      <c r="A45" s="1" t="s">
        <v>103</v>
      </c>
      <c r="B45" s="8"/>
      <c r="C45" s="8"/>
      <c r="D45" s="8"/>
      <c r="E45" s="8"/>
      <c r="F45" s="8"/>
      <c r="G45" s="8"/>
      <c r="H45" s="15"/>
      <c r="I45" s="8"/>
    </row>
    <row r="46" spans="2:9" ht="15.75">
      <c r="B46" s="8" t="s">
        <v>6</v>
      </c>
      <c r="C46" s="8"/>
      <c r="D46" s="8"/>
      <c r="E46" s="61">
        <v>17017</v>
      </c>
      <c r="F46" s="4"/>
      <c r="G46" s="4"/>
      <c r="H46" s="31">
        <f>21999+1</f>
        <v>22000</v>
      </c>
      <c r="I46" s="8"/>
    </row>
    <row r="47" spans="2:9" ht="15.75">
      <c r="B47" s="8" t="s">
        <v>1</v>
      </c>
      <c r="C47" s="8"/>
      <c r="D47" s="8"/>
      <c r="E47" s="64">
        <v>10578</v>
      </c>
      <c r="F47" s="19"/>
      <c r="G47" s="19"/>
      <c r="H47" s="64">
        <v>9485</v>
      </c>
      <c r="I47" s="8"/>
    </row>
    <row r="48" spans="2:9" ht="15.75">
      <c r="B48" s="8"/>
      <c r="C48" s="8"/>
      <c r="D48" s="8"/>
      <c r="E48" s="68">
        <f>+E46+E47</f>
        <v>27595</v>
      </c>
      <c r="F48" s="4"/>
      <c r="G48" s="4"/>
      <c r="H48" s="68">
        <f>+H46+H47</f>
        <v>31485</v>
      </c>
      <c r="I48" s="8"/>
    </row>
    <row r="49" spans="2:9" ht="15.75">
      <c r="B49" s="8"/>
      <c r="C49" s="8"/>
      <c r="D49" s="8"/>
      <c r="E49" s="8"/>
      <c r="F49" s="8"/>
      <c r="G49" s="8"/>
      <c r="H49" s="8"/>
      <c r="I49" s="8"/>
    </row>
    <row r="50" spans="1:9" ht="15.75">
      <c r="A50" s="22" t="s">
        <v>104</v>
      </c>
      <c r="B50" s="15"/>
      <c r="C50" s="15"/>
      <c r="D50" s="15"/>
      <c r="E50" s="41">
        <f>+E44+E48</f>
        <v>30146</v>
      </c>
      <c r="F50" s="19"/>
      <c r="G50" s="19"/>
      <c r="H50" s="41">
        <f>+H44+H48</f>
        <v>34100</v>
      </c>
      <c r="I50" s="15"/>
    </row>
    <row r="51" spans="1:9" ht="15.75">
      <c r="A51" s="14"/>
      <c r="B51" s="15"/>
      <c r="C51" s="15"/>
      <c r="D51" s="15"/>
      <c r="E51" s="15"/>
      <c r="F51" s="15"/>
      <c r="G51" s="15"/>
      <c r="H51" s="15"/>
      <c r="I51" s="15"/>
    </row>
    <row r="52" spans="1:9" ht="16.5" thickBot="1">
      <c r="A52" s="22" t="s">
        <v>105</v>
      </c>
      <c r="B52" s="15"/>
      <c r="C52" s="15"/>
      <c r="D52" s="15"/>
      <c r="E52" s="35">
        <f>+E40+E50</f>
        <v>178457.07897</v>
      </c>
      <c r="F52" s="32"/>
      <c r="G52" s="32"/>
      <c r="H52" s="35">
        <f>+H40+H50</f>
        <v>176573</v>
      </c>
      <c r="I52" s="15"/>
    </row>
    <row r="53" spans="1:9" ht="16.5" thickTop="1">
      <c r="A53" s="14"/>
      <c r="B53" s="15"/>
      <c r="C53" s="15"/>
      <c r="D53" s="15"/>
      <c r="E53" s="15"/>
      <c r="F53" s="15"/>
      <c r="G53" s="15"/>
      <c r="H53" s="15"/>
      <c r="I53" s="15"/>
    </row>
    <row r="54" spans="4:9" ht="15.75">
      <c r="D54" s="8"/>
      <c r="E54" s="8"/>
      <c r="F54" s="8"/>
      <c r="G54" s="8"/>
      <c r="H54" s="15"/>
      <c r="I54" s="8"/>
    </row>
    <row r="55" spans="1:8" ht="15.75">
      <c r="A55" t="s">
        <v>126</v>
      </c>
      <c r="E55" s="5">
        <v>1.96</v>
      </c>
      <c r="F55" s="4"/>
      <c r="G55" s="4"/>
      <c r="H55" s="5">
        <v>1.88</v>
      </c>
    </row>
    <row r="56" spans="6:8" ht="15.75">
      <c r="F56" s="8"/>
      <c r="G56" s="8"/>
      <c r="H56" s="14"/>
    </row>
    <row r="57" spans="1:7" ht="15.75">
      <c r="A57" s="39" t="s">
        <v>57</v>
      </c>
      <c r="F57" s="8"/>
      <c r="G57" s="8"/>
    </row>
    <row r="58" spans="1:7" ht="15.75">
      <c r="A58" s="21" t="s">
        <v>113</v>
      </c>
      <c r="F58" s="8"/>
      <c r="G58" s="8"/>
    </row>
  </sheetData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4"/>
  <sheetViews>
    <sheetView zoomScale="75" zoomScaleNormal="75" workbookViewId="0" topLeftCell="A1">
      <selection activeCell="M45" sqref="M45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2.125" style="0" customWidth="1"/>
    <col min="7" max="7" width="1.625" style="0" customWidth="1"/>
    <col min="8" max="8" width="11.625" style="0" customWidth="1"/>
    <col min="9" max="9" width="1.12109375" style="0" customWidth="1"/>
    <col min="10" max="10" width="11.875" style="0" customWidth="1"/>
  </cols>
  <sheetData>
    <row r="1" spans="2:10" ht="18.75">
      <c r="B1" s="55"/>
      <c r="C1" s="84" t="s">
        <v>16</v>
      </c>
      <c r="D1" s="84"/>
      <c r="E1" s="84"/>
      <c r="F1" s="84"/>
      <c r="G1" s="84"/>
      <c r="H1" s="84"/>
      <c r="I1" s="84"/>
      <c r="J1" s="84"/>
    </row>
    <row r="2" spans="2:10" ht="15.75">
      <c r="B2" s="27"/>
      <c r="C2" s="85" t="s">
        <v>46</v>
      </c>
      <c r="D2" s="85"/>
      <c r="E2" s="85"/>
      <c r="F2" s="85"/>
      <c r="G2" s="85"/>
      <c r="H2" s="85"/>
      <c r="I2" s="85"/>
      <c r="J2" s="85"/>
    </row>
    <row r="3" spans="2:10" ht="15.75">
      <c r="B3" s="27"/>
      <c r="C3" s="85" t="s">
        <v>47</v>
      </c>
      <c r="D3" s="85"/>
      <c r="E3" s="85"/>
      <c r="F3" s="85"/>
      <c r="G3" s="85"/>
      <c r="H3" s="85"/>
      <c r="I3" s="85"/>
      <c r="J3" s="85"/>
    </row>
    <row r="4" spans="1:10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ht="15.75">
      <c r="A7" s="1" t="s">
        <v>10</v>
      </c>
    </row>
    <row r="8" ht="15.75">
      <c r="A8" s="1" t="s">
        <v>131</v>
      </c>
    </row>
    <row r="9" spans="1:10" ht="15.75">
      <c r="A9" s="8"/>
      <c r="B9" s="18"/>
      <c r="C9" s="18"/>
      <c r="D9" s="8"/>
      <c r="E9" s="8"/>
      <c r="F9" s="8"/>
      <c r="G9" s="8"/>
      <c r="H9" s="10" t="s">
        <v>14</v>
      </c>
      <c r="I9" s="8"/>
      <c r="J9" s="10" t="s">
        <v>60</v>
      </c>
    </row>
    <row r="10" spans="1:10" ht="15.75">
      <c r="A10" s="8"/>
      <c r="B10" s="8"/>
      <c r="C10" s="8"/>
      <c r="D10" s="10" t="s">
        <v>3</v>
      </c>
      <c r="E10" s="10"/>
      <c r="F10" s="10" t="s">
        <v>60</v>
      </c>
      <c r="G10" s="10"/>
      <c r="H10" s="10" t="s">
        <v>133</v>
      </c>
      <c r="I10" s="10"/>
      <c r="J10" s="10" t="s">
        <v>133</v>
      </c>
    </row>
    <row r="11" spans="1:10" ht="15.75">
      <c r="A11" s="8"/>
      <c r="B11" s="8"/>
      <c r="C11" s="8"/>
      <c r="D11" s="10" t="s">
        <v>132</v>
      </c>
      <c r="E11" s="10"/>
      <c r="F11" s="10" t="s">
        <v>132</v>
      </c>
      <c r="G11" s="10"/>
      <c r="H11" s="10" t="s">
        <v>61</v>
      </c>
      <c r="I11" s="10"/>
      <c r="J11" s="10" t="s">
        <v>61</v>
      </c>
    </row>
    <row r="12" spans="1:10" ht="15.75">
      <c r="A12" s="8"/>
      <c r="B12" s="8"/>
      <c r="C12" s="8"/>
      <c r="D12" s="10" t="s">
        <v>13</v>
      </c>
      <c r="E12" s="10"/>
      <c r="F12" s="10" t="s">
        <v>31</v>
      </c>
      <c r="G12" s="10"/>
      <c r="H12" s="10" t="s">
        <v>31</v>
      </c>
      <c r="I12" s="10"/>
      <c r="J12" s="10" t="s">
        <v>31</v>
      </c>
    </row>
    <row r="13" spans="1:10" ht="15.75">
      <c r="A13" s="8"/>
      <c r="B13" s="8"/>
      <c r="C13" s="8"/>
      <c r="D13" s="25">
        <v>38929</v>
      </c>
      <c r="E13" s="25"/>
      <c r="F13" s="25">
        <v>38564</v>
      </c>
      <c r="G13" s="25"/>
      <c r="H13" s="25">
        <v>38929</v>
      </c>
      <c r="I13" s="25"/>
      <c r="J13" s="25">
        <v>38564</v>
      </c>
    </row>
    <row r="14" spans="1:10" ht="15.75">
      <c r="A14" s="8"/>
      <c r="B14" s="8"/>
      <c r="C14" s="8"/>
      <c r="D14" s="26" t="s">
        <v>2</v>
      </c>
      <c r="E14" s="25"/>
      <c r="F14" s="26" t="s">
        <v>2</v>
      </c>
      <c r="G14" s="25"/>
      <c r="H14" s="26" t="s">
        <v>2</v>
      </c>
      <c r="I14" s="25"/>
      <c r="J14" s="26" t="s">
        <v>2</v>
      </c>
    </row>
    <row r="15" spans="1:10" ht="15.75">
      <c r="A15" s="8"/>
      <c r="B15" s="8"/>
      <c r="C15" s="8"/>
      <c r="D15" s="25"/>
      <c r="E15" s="25"/>
      <c r="F15" s="25"/>
      <c r="G15" s="25"/>
      <c r="H15" s="25"/>
      <c r="I15" s="25"/>
      <c r="J15" s="25"/>
    </row>
    <row r="16" spans="1:10" ht="15.75">
      <c r="A16" s="8"/>
      <c r="B16" s="8" t="s">
        <v>8</v>
      </c>
      <c r="C16" s="8"/>
      <c r="D16" s="4">
        <v>12590</v>
      </c>
      <c r="E16" s="4"/>
      <c r="F16" s="19">
        <v>15978</v>
      </c>
      <c r="G16" s="19"/>
      <c r="H16" s="19">
        <v>24909</v>
      </c>
      <c r="I16" s="19"/>
      <c r="J16" s="19">
        <v>29925</v>
      </c>
    </row>
    <row r="17" spans="1:10" ht="15.75">
      <c r="A17" s="8"/>
      <c r="B17" s="8"/>
      <c r="C17" s="8"/>
      <c r="D17" s="4"/>
      <c r="E17" s="4"/>
      <c r="F17" s="19"/>
      <c r="G17" s="19"/>
      <c r="H17" s="19"/>
      <c r="I17" s="19"/>
      <c r="J17" s="19"/>
    </row>
    <row r="18" spans="1:10" ht="15.75">
      <c r="A18" s="8"/>
      <c r="B18" s="8" t="s">
        <v>114</v>
      </c>
      <c r="C18" s="8"/>
      <c r="D18" s="4">
        <v>-8504</v>
      </c>
      <c r="E18" s="4"/>
      <c r="F18" s="19">
        <v>-11722</v>
      </c>
      <c r="G18" s="19"/>
      <c r="H18" s="19">
        <v>-16007</v>
      </c>
      <c r="I18" s="19"/>
      <c r="J18" s="19">
        <v>-21548</v>
      </c>
    </row>
    <row r="19" spans="1:10" ht="15.75">
      <c r="A19" s="8"/>
      <c r="B19" s="8"/>
      <c r="C19" s="8"/>
      <c r="D19" s="3"/>
      <c r="E19" s="3"/>
      <c r="F19" s="17"/>
      <c r="G19" s="17"/>
      <c r="H19" s="17"/>
      <c r="I19" s="17"/>
      <c r="J19" s="17"/>
    </row>
    <row r="20" spans="1:10" ht="15.75">
      <c r="A20" s="8"/>
      <c r="B20" s="8" t="s">
        <v>115</v>
      </c>
      <c r="C20" s="8"/>
      <c r="D20" s="19">
        <f>+D16+D18</f>
        <v>4086</v>
      </c>
      <c r="E20" s="4"/>
      <c r="F20" s="19">
        <f>+F16+F18</f>
        <v>4256</v>
      </c>
      <c r="G20" s="15"/>
      <c r="H20" s="19">
        <f>+H16+H18</f>
        <v>8902</v>
      </c>
      <c r="I20" s="19"/>
      <c r="J20" s="19">
        <f>+J16+J18</f>
        <v>8377</v>
      </c>
    </row>
    <row r="21" spans="1:10" ht="15.75">
      <c r="A21" s="8"/>
      <c r="B21" s="8"/>
      <c r="C21" s="8"/>
      <c r="D21" s="4"/>
      <c r="E21" s="4"/>
      <c r="F21" s="19"/>
      <c r="G21" s="15"/>
      <c r="H21" s="15"/>
      <c r="I21" s="19"/>
      <c r="J21" s="19"/>
    </row>
    <row r="22" spans="1:10" ht="15.75">
      <c r="A22" s="8"/>
      <c r="B22" s="8" t="s">
        <v>116</v>
      </c>
      <c r="C22" s="8"/>
      <c r="D22" s="4">
        <v>260</v>
      </c>
      <c r="E22" s="4"/>
      <c r="F22" s="19">
        <v>847</v>
      </c>
      <c r="G22" s="15"/>
      <c r="H22" s="15">
        <v>717</v>
      </c>
      <c r="I22" s="19"/>
      <c r="J22" s="19">
        <v>1211</v>
      </c>
    </row>
    <row r="23" spans="1:10" ht="15.75">
      <c r="A23" s="8"/>
      <c r="B23" s="8"/>
      <c r="C23" s="8"/>
      <c r="D23" s="4"/>
      <c r="E23" s="4"/>
      <c r="F23" s="19"/>
      <c r="G23" s="15"/>
      <c r="H23" s="15"/>
      <c r="I23" s="19"/>
      <c r="J23" s="19"/>
    </row>
    <row r="24" spans="1:10" ht="15.75">
      <c r="A24" s="8"/>
      <c r="B24" s="8" t="s">
        <v>117</v>
      </c>
      <c r="C24" s="8"/>
      <c r="D24" s="4">
        <v>-789</v>
      </c>
      <c r="E24" s="4"/>
      <c r="F24" s="19">
        <v>-631</v>
      </c>
      <c r="G24" s="15"/>
      <c r="H24" s="19">
        <v>-1526</v>
      </c>
      <c r="I24" s="19"/>
      <c r="J24" s="19">
        <v>-1290</v>
      </c>
    </row>
    <row r="25" spans="1:10" ht="15.75">
      <c r="A25" s="8"/>
      <c r="B25" s="8"/>
      <c r="C25" s="8"/>
      <c r="D25" s="4"/>
      <c r="E25" s="4"/>
      <c r="F25" s="19"/>
      <c r="G25" s="15"/>
      <c r="H25" s="15"/>
      <c r="I25" s="19"/>
      <c r="J25" s="19"/>
    </row>
    <row r="26" spans="1:10" ht="15.75">
      <c r="A26" s="8"/>
      <c r="B26" s="8" t="s">
        <v>118</v>
      </c>
      <c r="C26" s="8"/>
      <c r="D26" s="4">
        <f>+H26</f>
        <v>0</v>
      </c>
      <c r="E26" s="4"/>
      <c r="F26" s="19">
        <f>+J26</f>
        <v>0</v>
      </c>
      <c r="G26" s="15"/>
      <c r="H26" s="19">
        <f>+L26</f>
        <v>0</v>
      </c>
      <c r="I26" s="19"/>
      <c r="J26" s="19">
        <v>0</v>
      </c>
    </row>
    <row r="27" spans="1:10" ht="15.75">
      <c r="A27" s="8"/>
      <c r="B27" s="8"/>
      <c r="C27" s="8"/>
      <c r="D27" s="4"/>
      <c r="E27" s="4"/>
      <c r="F27" s="19"/>
      <c r="G27" s="15"/>
      <c r="H27" s="15"/>
      <c r="I27" s="19"/>
      <c r="J27" s="19"/>
    </row>
    <row r="28" spans="1:10" ht="15.75">
      <c r="A28" s="8"/>
      <c r="B28" s="8" t="s">
        <v>119</v>
      </c>
      <c r="C28" s="8"/>
      <c r="D28" s="4">
        <v>-2</v>
      </c>
      <c r="E28" s="4"/>
      <c r="F28" s="19">
        <v>-1</v>
      </c>
      <c r="G28" s="15"/>
      <c r="H28" s="19">
        <v>-4</v>
      </c>
      <c r="I28" s="19"/>
      <c r="J28" s="19">
        <v>-2</v>
      </c>
    </row>
    <row r="29" spans="1:10" ht="15.75">
      <c r="A29" s="8"/>
      <c r="C29" s="8"/>
      <c r="D29" s="3"/>
      <c r="E29" s="3"/>
      <c r="F29" s="17"/>
      <c r="G29" s="67"/>
      <c r="H29" s="67"/>
      <c r="I29" s="17"/>
      <c r="J29" s="67"/>
    </row>
    <row r="30" spans="1:10" ht="15.75">
      <c r="A30" s="8"/>
      <c r="B30" s="8" t="s">
        <v>12</v>
      </c>
      <c r="C30" s="8"/>
      <c r="D30" s="19">
        <f>+D20+D22+D24+D26+D28</f>
        <v>3555</v>
      </c>
      <c r="E30" s="4"/>
      <c r="F30" s="19">
        <f>+F20+F22+F24+F26+F28</f>
        <v>4471</v>
      </c>
      <c r="G30" s="19"/>
      <c r="H30" s="19">
        <f>+H20+H22+H24+H26+H28</f>
        <v>8089</v>
      </c>
      <c r="I30" s="19"/>
      <c r="J30" s="19">
        <f>+J20+J22+J24+J26+J28</f>
        <v>8296</v>
      </c>
    </row>
    <row r="31" spans="1:10" ht="15.75">
      <c r="A31" s="8"/>
      <c r="B31" s="8"/>
      <c r="C31" s="8"/>
      <c r="D31" s="4"/>
      <c r="E31" s="4"/>
      <c r="F31" s="19"/>
      <c r="G31" s="19"/>
      <c r="H31" s="19"/>
      <c r="I31" s="19"/>
      <c r="J31" s="19"/>
    </row>
    <row r="32" spans="1:10" ht="15.75">
      <c r="A32" s="8"/>
      <c r="B32" s="8" t="s">
        <v>120</v>
      </c>
      <c r="C32" s="8"/>
      <c r="D32" s="4">
        <v>-1062</v>
      </c>
      <c r="E32" s="4"/>
      <c r="F32" s="19">
        <v>-1253</v>
      </c>
      <c r="G32" s="19"/>
      <c r="H32" s="19">
        <v>-2251</v>
      </c>
      <c r="I32" s="19"/>
      <c r="J32" s="19">
        <v>-2328</v>
      </c>
    </row>
    <row r="33" spans="1:10" ht="15.75">
      <c r="A33" s="8"/>
      <c r="B33" s="8"/>
      <c r="C33" s="8"/>
      <c r="D33" s="7"/>
      <c r="E33" s="7"/>
      <c r="F33" s="17"/>
      <c r="G33" s="17"/>
      <c r="H33" s="17"/>
      <c r="I33" s="17"/>
      <c r="J33" s="17"/>
    </row>
    <row r="34" spans="1:10" ht="16.5" thickBot="1">
      <c r="A34" s="8"/>
      <c r="B34" s="18" t="s">
        <v>112</v>
      </c>
      <c r="C34" s="8"/>
      <c r="D34" s="9">
        <f>+D30+D32</f>
        <v>2493</v>
      </c>
      <c r="E34" s="9"/>
      <c r="F34" s="9">
        <f>+F30+F32</f>
        <v>3218</v>
      </c>
      <c r="G34" s="34"/>
      <c r="H34" s="9">
        <f>+H30+H32</f>
        <v>5838</v>
      </c>
      <c r="I34" s="34"/>
      <c r="J34" s="9">
        <f>+J30+J32</f>
        <v>5968</v>
      </c>
    </row>
    <row r="35" spans="1:10" ht="16.5" thickTop="1">
      <c r="A35" s="8"/>
      <c r="B35" s="8"/>
      <c r="C35" s="8"/>
      <c r="D35" s="4"/>
      <c r="E35" s="4"/>
      <c r="F35" s="19"/>
      <c r="G35" s="19"/>
      <c r="H35" s="19"/>
      <c r="I35" s="19"/>
      <c r="J35" s="19"/>
    </row>
    <row r="36" spans="1:10" ht="15.75">
      <c r="A36" s="8"/>
      <c r="B36" s="8" t="s">
        <v>121</v>
      </c>
      <c r="C36" s="8"/>
      <c r="D36" s="4"/>
      <c r="E36" s="4"/>
      <c r="F36" s="19"/>
      <c r="G36" s="19"/>
      <c r="H36" s="19"/>
      <c r="I36" s="19"/>
      <c r="J36" s="19"/>
    </row>
    <row r="37" spans="1:10" ht="15.75">
      <c r="A37" s="8"/>
      <c r="B37" s="8"/>
      <c r="C37" s="8"/>
      <c r="D37" s="4"/>
      <c r="E37" s="4"/>
      <c r="F37" s="19"/>
      <c r="G37" s="19"/>
      <c r="H37" s="19"/>
      <c r="I37" s="19"/>
      <c r="J37" s="19"/>
    </row>
    <row r="38" spans="1:10" ht="15.75">
      <c r="A38" s="8"/>
      <c r="B38" s="8" t="s">
        <v>122</v>
      </c>
      <c r="C38" s="8"/>
      <c r="D38" s="19">
        <f>+D42-D40</f>
        <v>2393</v>
      </c>
      <c r="E38" s="4"/>
      <c r="F38" s="19">
        <f>+F42-F40</f>
        <v>3042</v>
      </c>
      <c r="G38" s="19"/>
      <c r="H38" s="19">
        <f>+H42-H40</f>
        <v>5626</v>
      </c>
      <c r="I38" s="19"/>
      <c r="J38" s="19">
        <f>+J42-J40</f>
        <v>5654</v>
      </c>
    </row>
    <row r="39" spans="1:10" ht="15.75">
      <c r="A39" s="8"/>
      <c r="B39" s="8"/>
      <c r="C39" s="8"/>
      <c r="D39" s="19"/>
      <c r="E39" s="4"/>
      <c r="F39" s="19"/>
      <c r="G39" s="19"/>
      <c r="H39" s="19"/>
      <c r="I39" s="19"/>
      <c r="J39" s="19"/>
    </row>
    <row r="40" spans="1:10" ht="15.75">
      <c r="A40" s="8"/>
      <c r="B40" s="8" t="s">
        <v>0</v>
      </c>
      <c r="C40" s="8"/>
      <c r="D40" s="19">
        <v>100</v>
      </c>
      <c r="E40" s="4"/>
      <c r="F40" s="19">
        <v>176</v>
      </c>
      <c r="G40" s="19"/>
      <c r="H40" s="19">
        <v>212</v>
      </c>
      <c r="I40" s="19"/>
      <c r="J40" s="19">
        <v>314</v>
      </c>
    </row>
    <row r="41" spans="1:14" ht="15.75">
      <c r="A41" s="8"/>
      <c r="B41" s="15"/>
      <c r="C41" s="15"/>
      <c r="D41" s="19"/>
      <c r="E41" s="19"/>
      <c r="F41" s="19"/>
      <c r="G41" s="19"/>
      <c r="H41" s="19"/>
      <c r="I41" s="19"/>
      <c r="J41" s="19"/>
      <c r="K41" s="14"/>
      <c r="L41" s="14"/>
      <c r="M41" s="14"/>
      <c r="N41" s="14"/>
    </row>
    <row r="42" spans="1:14" ht="16.5" thickBot="1">
      <c r="A42" s="38"/>
      <c r="B42" s="38"/>
      <c r="C42" s="38"/>
      <c r="D42" s="34">
        <f>+D34</f>
        <v>2493</v>
      </c>
      <c r="E42" s="34"/>
      <c r="F42" s="34">
        <f>+F34</f>
        <v>3218</v>
      </c>
      <c r="G42" s="34"/>
      <c r="H42" s="34">
        <f>+H34</f>
        <v>5838</v>
      </c>
      <c r="I42" s="34"/>
      <c r="J42" s="34">
        <f>+J34</f>
        <v>5968</v>
      </c>
      <c r="K42" s="14"/>
      <c r="L42" s="14"/>
      <c r="M42" s="14"/>
      <c r="N42" s="14"/>
    </row>
    <row r="43" spans="1:10" ht="16.5" thickTop="1">
      <c r="A43" s="8"/>
      <c r="B43" s="8"/>
      <c r="C43" s="8"/>
      <c r="D43" s="8"/>
      <c r="E43" s="8"/>
      <c r="F43" s="19"/>
      <c r="G43" s="15"/>
      <c r="H43" s="15"/>
      <c r="I43" s="19"/>
      <c r="J43" s="19"/>
    </row>
    <row r="44" spans="1:10" ht="15.75">
      <c r="A44" s="8"/>
      <c r="B44" s="18" t="s">
        <v>123</v>
      </c>
      <c r="C44" s="8"/>
      <c r="D44" s="8"/>
      <c r="E44" s="8"/>
      <c r="F44" s="19"/>
      <c r="G44" s="15"/>
      <c r="H44" s="15"/>
      <c r="I44" s="19"/>
      <c r="J44" s="19"/>
    </row>
    <row r="45" spans="1:10" ht="15.75">
      <c r="A45" s="8"/>
      <c r="B45" s="8"/>
      <c r="C45" s="8"/>
      <c r="D45" s="8"/>
      <c r="E45" s="8"/>
      <c r="F45" s="19"/>
      <c r="G45" s="15"/>
      <c r="H45" s="15"/>
      <c r="I45" s="19"/>
      <c r="J45" s="19"/>
    </row>
    <row r="46" spans="1:10" ht="16.5" thickBot="1">
      <c r="A46" s="8"/>
      <c r="B46" s="70" t="s">
        <v>124</v>
      </c>
      <c r="C46" s="8"/>
      <c r="D46" s="71">
        <v>3.16</v>
      </c>
      <c r="E46" s="72"/>
      <c r="F46" s="71">
        <v>4.01</v>
      </c>
      <c r="G46" s="71"/>
      <c r="H46" s="71">
        <v>7.42</v>
      </c>
      <c r="I46" s="71"/>
      <c r="J46" s="71">
        <v>7.46</v>
      </c>
    </row>
    <row r="47" spans="1:10" ht="16.5" thickTop="1">
      <c r="A47" s="8"/>
      <c r="B47" s="8"/>
      <c r="C47" s="8"/>
      <c r="D47" s="15"/>
      <c r="E47" s="8"/>
      <c r="F47" s="15"/>
      <c r="G47" s="15"/>
      <c r="H47" s="15"/>
      <c r="I47" s="19"/>
      <c r="J47" s="15"/>
    </row>
    <row r="48" spans="1:10" ht="16.5" thickBot="1">
      <c r="A48" s="8"/>
      <c r="B48" s="70" t="s">
        <v>125</v>
      </c>
      <c r="C48" s="8"/>
      <c r="D48" s="73" t="s">
        <v>62</v>
      </c>
      <c r="E48" s="74"/>
      <c r="F48" s="73" t="s">
        <v>62</v>
      </c>
      <c r="G48" s="75"/>
      <c r="H48" s="73" t="s">
        <v>62</v>
      </c>
      <c r="I48" s="75"/>
      <c r="J48" s="73" t="s">
        <v>62</v>
      </c>
    </row>
    <row r="49" spans="1:10" ht="16.5" thickTop="1">
      <c r="A49" s="8"/>
      <c r="B49" s="40"/>
      <c r="C49" s="40"/>
      <c r="D49" s="8"/>
      <c r="E49" s="8"/>
      <c r="F49" s="15"/>
      <c r="G49" s="15"/>
      <c r="H49" s="15"/>
      <c r="I49" s="15"/>
      <c r="J49" s="15"/>
    </row>
    <row r="50" spans="6:10" ht="15.75">
      <c r="F50" s="11"/>
      <c r="G50" s="14"/>
      <c r="H50" s="14"/>
      <c r="I50" s="14"/>
      <c r="J50" s="14"/>
    </row>
    <row r="51" spans="2:10" ht="15.75" hidden="1">
      <c r="B51" t="s">
        <v>45</v>
      </c>
      <c r="D51" s="2">
        <v>75831</v>
      </c>
      <c r="E51" s="2"/>
      <c r="F51" s="11">
        <v>75831</v>
      </c>
      <c r="G51" s="11"/>
      <c r="H51" s="11">
        <v>75831</v>
      </c>
      <c r="I51" s="11"/>
      <c r="J51" s="11">
        <v>75831</v>
      </c>
    </row>
    <row r="52" spans="4:10" ht="15.75">
      <c r="D52" s="2"/>
      <c r="E52" s="2"/>
      <c r="F52" s="11"/>
      <c r="G52" s="11"/>
      <c r="H52" s="11"/>
      <c r="I52" s="11"/>
      <c r="J52" s="11"/>
    </row>
    <row r="53" spans="2:3" ht="15.75">
      <c r="B53" s="39" t="s">
        <v>58</v>
      </c>
      <c r="C53" s="39"/>
    </row>
    <row r="54" spans="2:3" ht="15.75">
      <c r="B54" s="21" t="s">
        <v>113</v>
      </c>
      <c r="C54" s="21"/>
    </row>
  </sheetData>
  <mergeCells count="3">
    <mergeCell ref="C1:J1"/>
    <mergeCell ref="C2:J2"/>
    <mergeCell ref="C3:J3"/>
  </mergeCells>
  <printOptions/>
  <pageMargins left="1.05" right="0.42" top="0.68" bottom="1" header="0.5" footer="0.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31"/>
  <sheetViews>
    <sheetView tabSelected="1" zoomScale="75" zoomScaleNormal="75" workbookViewId="0" topLeftCell="A1">
      <selection activeCell="H12" sqref="H12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5"/>
      <c r="C1" s="53" t="s">
        <v>16</v>
      </c>
      <c r="D1" s="55"/>
      <c r="E1" s="55"/>
      <c r="F1" s="55"/>
      <c r="G1" s="55"/>
      <c r="H1" s="55"/>
      <c r="I1" s="55"/>
    </row>
    <row r="2" spans="2:9" ht="15.75">
      <c r="B2" s="27"/>
      <c r="C2" s="52" t="s">
        <v>48</v>
      </c>
      <c r="D2" s="27"/>
      <c r="E2" s="27"/>
      <c r="F2" s="27"/>
      <c r="G2" s="27"/>
      <c r="H2" s="27"/>
      <c r="I2" s="27"/>
    </row>
    <row r="3" spans="2:9" ht="15.75">
      <c r="B3" s="27"/>
      <c r="C3" s="52" t="s">
        <v>47</v>
      </c>
      <c r="D3" s="27"/>
      <c r="E3" s="27"/>
      <c r="F3" s="27"/>
      <c r="G3" s="27"/>
      <c r="H3" s="27"/>
      <c r="I3" s="27"/>
    </row>
    <row r="4" spans="1:9" ht="16.5" thickBot="1">
      <c r="A4" s="54"/>
      <c r="B4" s="54"/>
      <c r="C4" s="54"/>
      <c r="D4" s="54"/>
      <c r="E4" s="54"/>
      <c r="F4" s="54"/>
      <c r="G4" s="54"/>
      <c r="H4" s="54"/>
      <c r="I4" s="54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4" ht="15.75">
      <c r="A6" s="1" t="s">
        <v>71</v>
      </c>
      <c r="B6" s="1"/>
      <c r="C6" s="1"/>
      <c r="D6" s="1"/>
    </row>
    <row r="7" spans="1:4" ht="15.75">
      <c r="A7" s="1" t="s">
        <v>131</v>
      </c>
      <c r="B7" s="1"/>
      <c r="C7" s="1"/>
      <c r="D7" s="1"/>
    </row>
    <row r="8" spans="1:8" ht="15.75">
      <c r="A8" s="1"/>
      <c r="B8" s="1"/>
      <c r="C8" s="1"/>
      <c r="D8" s="1"/>
      <c r="E8" s="6" t="s">
        <v>3</v>
      </c>
      <c r="H8" s="6" t="s">
        <v>60</v>
      </c>
    </row>
    <row r="9" spans="1:8" ht="15.75">
      <c r="A9" s="1"/>
      <c r="B9" s="1"/>
      <c r="C9" s="1"/>
      <c r="D9" s="1"/>
      <c r="E9" s="6" t="s">
        <v>133</v>
      </c>
      <c r="H9" s="6" t="s">
        <v>133</v>
      </c>
    </row>
    <row r="10" spans="1:8" ht="15.75">
      <c r="A10" s="1"/>
      <c r="B10" s="1"/>
      <c r="C10" s="1"/>
      <c r="D10" s="1"/>
      <c r="E10" s="6" t="s">
        <v>61</v>
      </c>
      <c r="H10" s="6" t="s">
        <v>61</v>
      </c>
    </row>
    <row r="11" spans="1:8" ht="15.75">
      <c r="A11" s="1"/>
      <c r="B11" s="1"/>
      <c r="C11" s="1"/>
      <c r="D11" s="1"/>
      <c r="E11" s="10" t="s">
        <v>31</v>
      </c>
      <c r="F11" s="10"/>
      <c r="H11" s="10" t="s">
        <v>31</v>
      </c>
    </row>
    <row r="12" spans="1:8" ht="15.75">
      <c r="A12" s="1"/>
      <c r="B12" s="1"/>
      <c r="C12" s="1"/>
      <c r="D12" s="1"/>
      <c r="E12" s="25">
        <v>38929</v>
      </c>
      <c r="F12" s="25"/>
      <c r="H12" s="25">
        <v>38564</v>
      </c>
    </row>
    <row r="13" spans="1:8" ht="15.75">
      <c r="A13" s="18"/>
      <c r="B13" s="18"/>
      <c r="C13" s="18"/>
      <c r="D13" s="18"/>
      <c r="E13" s="28" t="s">
        <v>2</v>
      </c>
      <c r="F13" s="8"/>
      <c r="G13" s="8"/>
      <c r="H13" s="28" t="s">
        <v>2</v>
      </c>
    </row>
    <row r="14" spans="1:10" ht="15.75">
      <c r="A14" s="8"/>
      <c r="B14" s="8"/>
      <c r="C14" s="8"/>
      <c r="D14" s="8"/>
      <c r="E14" s="10"/>
      <c r="F14" s="10"/>
      <c r="G14" s="10"/>
      <c r="H14" s="10"/>
      <c r="I14" s="8"/>
      <c r="J14" s="8"/>
    </row>
    <row r="15" spans="1:10" ht="15.75" hidden="1">
      <c r="A15" s="18" t="s">
        <v>17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 hidden="1">
      <c r="A16" s="8" t="s">
        <v>12</v>
      </c>
      <c r="B16" s="8"/>
      <c r="C16" s="8"/>
      <c r="D16" s="8"/>
      <c r="E16" s="24">
        <f>+ConCPL!H30</f>
        <v>8089</v>
      </c>
      <c r="F16" s="8"/>
      <c r="G16" s="8"/>
      <c r="H16" s="24">
        <f>+ConCPL!J30</f>
        <v>8296</v>
      </c>
      <c r="I16" s="8"/>
      <c r="J16" s="8"/>
    </row>
    <row r="17" spans="1:10" ht="15.75" hidden="1">
      <c r="A17" s="8" t="s">
        <v>18</v>
      </c>
      <c r="B17" s="8"/>
      <c r="C17" s="8"/>
      <c r="D17" s="8"/>
      <c r="E17" s="13"/>
      <c r="F17" s="8"/>
      <c r="G17" s="8"/>
      <c r="H17" s="30"/>
      <c r="I17" s="8"/>
      <c r="J17" s="8"/>
    </row>
    <row r="18" spans="1:10" ht="15.75" hidden="1">
      <c r="A18" s="8"/>
      <c r="B18" s="8" t="s">
        <v>11</v>
      </c>
      <c r="C18" s="8"/>
      <c r="D18" s="8"/>
      <c r="E18" s="13">
        <f>-ConCPL!H28</f>
        <v>4</v>
      </c>
      <c r="F18" s="8"/>
      <c r="G18" s="8"/>
      <c r="H18" s="13">
        <f>-ConCPL!J28</f>
        <v>2</v>
      </c>
      <c r="I18" s="8"/>
      <c r="J18" s="8"/>
    </row>
    <row r="19" spans="1:10" ht="15.75" hidden="1">
      <c r="A19" s="8"/>
      <c r="B19" s="8" t="s">
        <v>19</v>
      </c>
      <c r="C19" s="8"/>
      <c r="D19" s="8"/>
      <c r="E19" s="13">
        <v>233</v>
      </c>
      <c r="F19" s="8"/>
      <c r="G19" s="8"/>
      <c r="H19" s="13">
        <v>200</v>
      </c>
      <c r="I19" s="8"/>
      <c r="J19" s="8"/>
    </row>
    <row r="20" spans="1:10" ht="15.75" hidden="1">
      <c r="A20" s="8"/>
      <c r="B20" s="8" t="s">
        <v>84</v>
      </c>
      <c r="C20" s="8"/>
      <c r="D20" s="8"/>
      <c r="E20" s="13">
        <v>-135</v>
      </c>
      <c r="F20" s="8"/>
      <c r="G20" s="8"/>
      <c r="H20" s="13">
        <v>0</v>
      </c>
      <c r="I20" s="8"/>
      <c r="J20" s="8"/>
    </row>
    <row r="21" spans="1:10" ht="15.75" hidden="1">
      <c r="A21" s="8"/>
      <c r="B21" s="8" t="s">
        <v>87</v>
      </c>
      <c r="C21" s="8"/>
      <c r="D21" s="8"/>
      <c r="E21" s="63">
        <v>-378</v>
      </c>
      <c r="F21" s="15"/>
      <c r="G21" s="15"/>
      <c r="H21" s="63">
        <v>-596</v>
      </c>
      <c r="I21" s="8"/>
      <c r="J21" s="8"/>
    </row>
    <row r="22" spans="1:10" ht="15.75" hidden="1">
      <c r="A22" s="8" t="s">
        <v>21</v>
      </c>
      <c r="B22" s="8"/>
      <c r="C22" s="8"/>
      <c r="D22" s="8"/>
      <c r="E22" s="13">
        <f>SUM(E16:E21)</f>
        <v>7813</v>
      </c>
      <c r="F22" s="15"/>
      <c r="G22" s="15"/>
      <c r="H22" s="13">
        <f>SUM(H16:H21)</f>
        <v>7902</v>
      </c>
      <c r="I22" s="8"/>
      <c r="J22" s="8"/>
    </row>
    <row r="23" spans="1:10" ht="15.75" hidden="1">
      <c r="A23" s="8"/>
      <c r="B23" s="8"/>
      <c r="C23" s="8"/>
      <c r="D23" s="8"/>
      <c r="E23" s="13"/>
      <c r="F23" s="15"/>
      <c r="G23" s="15"/>
      <c r="H23" s="13"/>
      <c r="I23" s="8"/>
      <c r="J23" s="8"/>
    </row>
    <row r="24" spans="1:10" ht="15.75" hidden="1">
      <c r="A24" s="8" t="s">
        <v>50</v>
      </c>
      <c r="B24" s="8"/>
      <c r="C24" s="8"/>
      <c r="D24" s="8"/>
      <c r="E24" s="13"/>
      <c r="F24" s="15"/>
      <c r="G24" s="15"/>
      <c r="H24" s="30"/>
      <c r="I24" s="8"/>
      <c r="J24" s="8"/>
    </row>
    <row r="25" spans="1:10" ht="15.75" hidden="1">
      <c r="A25" s="8"/>
      <c r="B25" s="8" t="s">
        <v>15</v>
      </c>
      <c r="C25" s="8"/>
      <c r="D25" s="8"/>
      <c r="E25" s="13">
        <f>+ConCBS!H24-ConCBS!E24</f>
        <v>564</v>
      </c>
      <c r="F25" s="15"/>
      <c r="G25" s="15"/>
      <c r="H25" s="13">
        <v>125</v>
      </c>
      <c r="I25" s="8"/>
      <c r="J25" s="8"/>
    </row>
    <row r="26" spans="1:10" ht="15.75" hidden="1">
      <c r="A26" s="8"/>
      <c r="B26" s="8" t="s">
        <v>76</v>
      </c>
      <c r="C26" s="8"/>
      <c r="D26" s="8"/>
      <c r="E26" s="13">
        <f>+ConCBS!H23-ConCBS!E23</f>
        <v>1425</v>
      </c>
      <c r="F26" s="15"/>
      <c r="G26" s="15"/>
      <c r="H26" s="13">
        <v>672</v>
      </c>
      <c r="I26" s="8"/>
      <c r="J26" s="8"/>
    </row>
    <row r="27" spans="1:10" ht="15.75" hidden="1">
      <c r="A27" s="8"/>
      <c r="B27" s="8" t="s">
        <v>22</v>
      </c>
      <c r="C27" s="8"/>
      <c r="D27" s="8"/>
      <c r="E27" s="13">
        <f>+ConCBS!H25-ConCBS!E25</f>
        <v>3718</v>
      </c>
      <c r="F27" s="15"/>
      <c r="G27" s="15"/>
      <c r="H27" s="13">
        <v>-1997</v>
      </c>
      <c r="I27" s="8"/>
      <c r="J27" s="8"/>
    </row>
    <row r="28" spans="1:10" ht="15.75" hidden="1">
      <c r="A28" s="8" t="s">
        <v>23</v>
      </c>
      <c r="B28" s="8"/>
      <c r="C28" s="8"/>
      <c r="D28" s="8"/>
      <c r="E28" s="13"/>
      <c r="F28" s="15"/>
      <c r="G28" s="15"/>
      <c r="H28" s="30"/>
      <c r="I28" s="8"/>
      <c r="J28" s="8"/>
    </row>
    <row r="29" spans="1:10" ht="15.75" hidden="1">
      <c r="A29" s="8"/>
      <c r="B29" s="8" t="s">
        <v>24</v>
      </c>
      <c r="C29" s="8"/>
      <c r="D29" s="8"/>
      <c r="E29" s="63">
        <f>+ConCBS!E46-ConCBS!H46</f>
        <v>-4983</v>
      </c>
      <c r="F29" s="15"/>
      <c r="G29" s="15"/>
      <c r="H29" s="63">
        <v>8678</v>
      </c>
      <c r="I29" s="8"/>
      <c r="J29" s="8"/>
    </row>
    <row r="30" spans="1:10" ht="15.75" hidden="1">
      <c r="A30" s="8" t="s">
        <v>25</v>
      </c>
      <c r="B30" s="8"/>
      <c r="C30" s="8"/>
      <c r="D30" s="8"/>
      <c r="E30" s="13">
        <f>SUM(E22:E29)</f>
        <v>8537</v>
      </c>
      <c r="F30" s="15"/>
      <c r="G30" s="15"/>
      <c r="H30" s="13">
        <f>SUM(H22:H29)</f>
        <v>15380</v>
      </c>
      <c r="I30" s="15"/>
      <c r="J30" s="8"/>
    </row>
    <row r="31" spans="1:10" ht="15.75" hidden="1">
      <c r="A31" s="8"/>
      <c r="B31" s="8" t="s">
        <v>26</v>
      </c>
      <c r="C31" s="8"/>
      <c r="D31" s="8"/>
      <c r="E31" s="63">
        <f>+ConCBS!H26-ConCBS!E26+ConCBS!E47-ConCBS!H47+ConCBS!E43-ConCBS!H43+ConCPL!H32</f>
        <v>-1720</v>
      </c>
      <c r="F31" s="15"/>
      <c r="G31" s="15"/>
      <c r="H31" s="63">
        <v>-2023</v>
      </c>
      <c r="I31" s="15"/>
      <c r="J31" s="8"/>
    </row>
    <row r="32" spans="1:10" ht="15.75">
      <c r="A32" s="76" t="s">
        <v>27</v>
      </c>
      <c r="B32" s="38"/>
      <c r="C32" s="38"/>
      <c r="D32" s="38"/>
      <c r="E32" s="78">
        <f>SUM(E30:E31)</f>
        <v>6817</v>
      </c>
      <c r="F32" s="76"/>
      <c r="G32" s="76"/>
      <c r="H32" s="78">
        <f>SUM(H30:H31)</f>
        <v>13357</v>
      </c>
      <c r="I32" s="38"/>
      <c r="J32" s="8"/>
    </row>
    <row r="33" spans="1:10" ht="15.75" hidden="1">
      <c r="A33" s="65"/>
      <c r="B33" s="8"/>
      <c r="C33" s="8"/>
      <c r="D33" s="8"/>
      <c r="E33" s="68"/>
      <c r="F33" s="76"/>
      <c r="G33" s="76"/>
      <c r="H33" s="78"/>
      <c r="I33" s="15"/>
      <c r="J33" s="8"/>
    </row>
    <row r="34" spans="1:10" ht="15.75" hidden="1">
      <c r="A34" s="65" t="s">
        <v>28</v>
      </c>
      <c r="B34" s="8"/>
      <c r="C34" s="8"/>
      <c r="D34" s="8"/>
      <c r="E34" s="68"/>
      <c r="F34" s="76"/>
      <c r="G34" s="76"/>
      <c r="H34" s="78"/>
      <c r="I34" s="8"/>
      <c r="J34" s="8"/>
    </row>
    <row r="35" spans="1:10" ht="15.75" hidden="1">
      <c r="A35" s="65"/>
      <c r="B35" s="8" t="s">
        <v>88</v>
      </c>
      <c r="C35" s="8"/>
      <c r="D35" s="8"/>
      <c r="E35" s="79">
        <v>0</v>
      </c>
      <c r="F35" s="76"/>
      <c r="G35" s="76"/>
      <c r="H35" s="80">
        <v>0</v>
      </c>
      <c r="I35" s="8"/>
      <c r="J35" s="8"/>
    </row>
    <row r="36" spans="1:10" ht="15.75" hidden="1">
      <c r="A36" s="65"/>
      <c r="B36" s="8" t="s">
        <v>127</v>
      </c>
      <c r="C36" s="8"/>
      <c r="D36" s="8"/>
      <c r="E36" s="81">
        <f>+ConCBS!H18-ConCBS!E18-E18</f>
        <v>-93</v>
      </c>
      <c r="F36" s="76"/>
      <c r="G36" s="76"/>
      <c r="H36" s="82">
        <v>0</v>
      </c>
      <c r="I36" s="8"/>
      <c r="J36" s="8"/>
    </row>
    <row r="37" spans="1:10" ht="15.75" hidden="1">
      <c r="A37" s="65"/>
      <c r="B37" s="8" t="s">
        <v>86</v>
      </c>
      <c r="C37" s="8"/>
      <c r="D37" s="8"/>
      <c r="E37" s="81">
        <f>+ConCBS!H16+ConCBS!H17-ConCBS!E16-ConCBS!E17-CCFS!E19-CCFS!E20-CCFS!E39</f>
        <v>-419</v>
      </c>
      <c r="F37" s="76"/>
      <c r="G37" s="76"/>
      <c r="H37" s="81">
        <v>-467</v>
      </c>
      <c r="I37" s="8"/>
      <c r="J37" s="8"/>
    </row>
    <row r="38" spans="1:10" ht="15.75" hidden="1">
      <c r="A38" s="65"/>
      <c r="B38" s="8" t="s">
        <v>78</v>
      </c>
      <c r="C38" s="8"/>
      <c r="D38" s="8"/>
      <c r="E38" s="81">
        <f>+ConCBS!H20-ConCBS!E20</f>
        <v>-761</v>
      </c>
      <c r="F38" s="76"/>
      <c r="G38" s="76"/>
      <c r="H38" s="81">
        <v>-135</v>
      </c>
      <c r="I38" s="8"/>
      <c r="J38" s="8"/>
    </row>
    <row r="39" spans="1:10" ht="15.75" hidden="1">
      <c r="A39" s="65"/>
      <c r="B39" s="8" t="s">
        <v>85</v>
      </c>
      <c r="C39" s="8"/>
      <c r="D39" s="8"/>
      <c r="E39" s="81">
        <v>135</v>
      </c>
      <c r="F39" s="76"/>
      <c r="G39" s="76"/>
      <c r="H39" s="81">
        <v>0</v>
      </c>
      <c r="I39" s="8"/>
      <c r="J39" s="8"/>
    </row>
    <row r="40" spans="1:10" ht="15.75" hidden="1">
      <c r="A40" s="65"/>
      <c r="B40" s="8" t="s">
        <v>29</v>
      </c>
      <c r="C40" s="8"/>
      <c r="D40" s="8"/>
      <c r="E40" s="83">
        <f>-E21</f>
        <v>378</v>
      </c>
      <c r="F40" s="76"/>
      <c r="G40" s="76"/>
      <c r="H40" s="83">
        <f>-H21</f>
        <v>596</v>
      </c>
      <c r="I40" s="8"/>
      <c r="J40" s="8"/>
    </row>
    <row r="41" spans="1:10" ht="15.75">
      <c r="A41" s="76" t="s">
        <v>134</v>
      </c>
      <c r="B41" s="38"/>
      <c r="C41" s="38"/>
      <c r="D41" s="38"/>
      <c r="E41" s="78">
        <f>SUM(E35:E40)</f>
        <v>-760</v>
      </c>
      <c r="F41" s="76"/>
      <c r="G41" s="76"/>
      <c r="H41" s="78">
        <f>SUM(H35:H40)</f>
        <v>-6</v>
      </c>
      <c r="I41" s="38"/>
      <c r="J41" s="8"/>
    </row>
    <row r="42" spans="1:10" ht="15.75" hidden="1">
      <c r="A42" s="8"/>
      <c r="B42" s="8"/>
      <c r="C42" s="8"/>
      <c r="D42" s="8"/>
      <c r="E42" s="4"/>
      <c r="F42" s="15"/>
      <c r="G42" s="15"/>
      <c r="H42" s="19"/>
      <c r="I42" s="8"/>
      <c r="J42" s="8"/>
    </row>
    <row r="43" spans="1:10" ht="15.75" hidden="1">
      <c r="A43" s="18" t="s">
        <v>79</v>
      </c>
      <c r="B43" s="8"/>
      <c r="C43" s="8"/>
      <c r="D43" s="8"/>
      <c r="E43" s="4"/>
      <c r="F43" s="15"/>
      <c r="G43" s="15"/>
      <c r="H43" s="19"/>
      <c r="I43" s="8"/>
      <c r="J43" s="8"/>
    </row>
    <row r="44" spans="1:10" ht="15.75" hidden="1">
      <c r="A44" s="18"/>
      <c r="B44" s="8" t="s">
        <v>82</v>
      </c>
      <c r="C44" s="8"/>
      <c r="D44" s="8"/>
      <c r="E44" s="24">
        <v>0</v>
      </c>
      <c r="F44" s="15"/>
      <c r="G44" s="15"/>
      <c r="H44" s="31">
        <v>0</v>
      </c>
      <c r="I44" s="8"/>
      <c r="J44" s="8"/>
    </row>
    <row r="45" spans="1:10" ht="15.75" hidden="1">
      <c r="A45" s="8"/>
      <c r="B45" s="8" t="s">
        <v>30</v>
      </c>
      <c r="C45" s="8"/>
      <c r="D45" s="8"/>
      <c r="E45" s="13">
        <v>0</v>
      </c>
      <c r="F45" s="15"/>
      <c r="G45" s="15"/>
      <c r="H45" s="63">
        <v>0</v>
      </c>
      <c r="I45" s="8"/>
      <c r="J45" s="8"/>
    </row>
    <row r="46" spans="1:10" ht="15" customHeight="1">
      <c r="A46" s="76" t="s">
        <v>83</v>
      </c>
      <c r="B46" s="15"/>
      <c r="C46" s="15"/>
      <c r="D46" s="15"/>
      <c r="E46" s="77">
        <f>+E44+E45</f>
        <v>0</v>
      </c>
      <c r="F46" s="15"/>
      <c r="G46" s="15"/>
      <c r="H46" s="77">
        <f>+H44+H45</f>
        <v>0</v>
      </c>
      <c r="I46" s="15"/>
      <c r="J46" s="8"/>
    </row>
    <row r="47" spans="1:10" ht="15.75">
      <c r="A47" s="8"/>
      <c r="B47" s="8"/>
      <c r="C47" s="8"/>
      <c r="D47" s="8"/>
      <c r="E47" s="4"/>
      <c r="F47" s="15"/>
      <c r="G47" s="15"/>
      <c r="H47" s="19"/>
      <c r="I47" s="8"/>
      <c r="J47" s="8"/>
    </row>
    <row r="48" spans="1:10" ht="15.75">
      <c r="A48" s="8" t="s">
        <v>128</v>
      </c>
      <c r="B48" s="8"/>
      <c r="C48" s="8"/>
      <c r="D48" s="8"/>
      <c r="E48" s="4">
        <f>+E46+E41+E32</f>
        <v>6057</v>
      </c>
      <c r="F48" s="15"/>
      <c r="G48" s="15"/>
      <c r="H48" s="4">
        <f>+H46+H41+H32</f>
        <v>13351</v>
      </c>
      <c r="I48" s="8"/>
      <c r="J48" s="8"/>
    </row>
    <row r="49" spans="1:10" ht="15.75">
      <c r="A49" s="8" t="s">
        <v>80</v>
      </c>
      <c r="B49" s="8"/>
      <c r="C49" s="8"/>
      <c r="D49" s="8"/>
      <c r="E49" s="4">
        <f>+ConCBS!H27</f>
        <v>33627</v>
      </c>
      <c r="F49" s="15"/>
      <c r="G49" s="15"/>
      <c r="H49" s="4">
        <v>43287</v>
      </c>
      <c r="I49" s="8"/>
      <c r="J49" s="8"/>
    </row>
    <row r="50" spans="1:10" ht="15.75">
      <c r="A50" s="76" t="s">
        <v>81</v>
      </c>
      <c r="B50" s="38"/>
      <c r="C50" s="38"/>
      <c r="D50" s="38"/>
      <c r="E50" s="41">
        <f>+E48+E49</f>
        <v>39684</v>
      </c>
      <c r="F50" s="38"/>
      <c r="G50" s="38"/>
      <c r="H50" s="41">
        <f>+H48+H49</f>
        <v>56638</v>
      </c>
      <c r="I50" s="8"/>
      <c r="J50" s="8"/>
    </row>
    <row r="51" spans="1:10" ht="15.75">
      <c r="A51" s="18"/>
      <c r="B51" s="8"/>
      <c r="C51" s="8"/>
      <c r="D51" s="8"/>
      <c r="E51" s="8"/>
      <c r="F51" s="15"/>
      <c r="G51" s="15"/>
      <c r="H51" s="19"/>
      <c r="I51" s="8"/>
      <c r="J51" s="8"/>
    </row>
    <row r="52" spans="1:10" ht="16.5" thickBot="1">
      <c r="A52" s="8"/>
      <c r="B52" s="8"/>
      <c r="C52" s="8"/>
      <c r="D52" s="8"/>
      <c r="E52" s="12"/>
      <c r="F52" s="15"/>
      <c r="G52" s="15"/>
      <c r="H52" s="19"/>
      <c r="I52" s="8"/>
      <c r="J52" s="8"/>
    </row>
    <row r="53" spans="1:10" ht="15.75">
      <c r="A53" s="44" t="s">
        <v>67</v>
      </c>
      <c r="B53" s="45"/>
      <c r="C53" s="45"/>
      <c r="D53" s="45"/>
      <c r="E53" s="45"/>
      <c r="F53" s="46"/>
      <c r="G53" s="46"/>
      <c r="H53" s="56"/>
      <c r="I53" s="57"/>
      <c r="J53" s="8"/>
    </row>
    <row r="54" spans="1:10" ht="15.75">
      <c r="A54" s="47" t="s">
        <v>69</v>
      </c>
      <c r="B54" s="8"/>
      <c r="C54" s="8"/>
      <c r="D54" s="8"/>
      <c r="E54" s="4">
        <v>25350</v>
      </c>
      <c r="F54" s="15"/>
      <c r="G54" s="15"/>
      <c r="H54" s="4">
        <v>22102</v>
      </c>
      <c r="I54" s="58"/>
      <c r="J54" s="8"/>
    </row>
    <row r="55" spans="1:10" ht="15.75">
      <c r="A55" s="47" t="s">
        <v>68</v>
      </c>
      <c r="B55" s="8"/>
      <c r="C55" s="8"/>
      <c r="D55" s="8"/>
      <c r="E55" s="4">
        <v>14334</v>
      </c>
      <c r="F55" s="15"/>
      <c r="G55" s="15"/>
      <c r="H55" s="62">
        <v>34536</v>
      </c>
      <c r="I55" s="58"/>
      <c r="J55" s="8"/>
    </row>
    <row r="56" spans="1:9" ht="16.5" thickBot="1">
      <c r="A56" s="48"/>
      <c r="B56" s="8"/>
      <c r="C56" s="8"/>
      <c r="D56" s="8"/>
      <c r="E56" s="9">
        <f>SUM(E54:E55)</f>
        <v>39684</v>
      </c>
      <c r="F56" s="15"/>
      <c r="G56" s="15"/>
      <c r="H56" s="9">
        <f>+H54+H55</f>
        <v>56638</v>
      </c>
      <c r="I56" s="58"/>
    </row>
    <row r="57" spans="1:9" ht="17.25" thickBot="1" thickTop="1">
      <c r="A57" s="49"/>
      <c r="B57" s="50"/>
      <c r="C57" s="50"/>
      <c r="D57" s="50"/>
      <c r="E57" s="50"/>
      <c r="F57" s="51"/>
      <c r="G57" s="51"/>
      <c r="H57" s="43"/>
      <c r="I57" s="59"/>
    </row>
    <row r="58" spans="1:8" ht="15.75">
      <c r="A58" s="42"/>
      <c r="B58" s="8"/>
      <c r="C58" s="8"/>
      <c r="D58" s="8"/>
      <c r="E58" s="8"/>
      <c r="F58" s="15"/>
      <c r="G58" s="15"/>
      <c r="H58" s="19"/>
    </row>
    <row r="59" spans="1:8" ht="15.75">
      <c r="A59" s="8"/>
      <c r="B59" s="39" t="s">
        <v>59</v>
      </c>
      <c r="C59" s="39"/>
      <c r="D59" s="8"/>
      <c r="E59" s="8"/>
      <c r="F59" s="15"/>
      <c r="G59" s="15"/>
      <c r="H59" s="19"/>
    </row>
    <row r="60" spans="1:8" ht="15.75">
      <c r="A60" s="8"/>
      <c r="B60" s="39" t="s">
        <v>113</v>
      </c>
      <c r="C60" s="39"/>
      <c r="D60" s="8"/>
      <c r="E60" s="8"/>
      <c r="F60" s="15"/>
      <c r="G60" s="15"/>
      <c r="H60" s="19"/>
    </row>
    <row r="61" spans="1:8" ht="15.75">
      <c r="A61" s="8"/>
      <c r="B61" s="8"/>
      <c r="C61" s="8"/>
      <c r="D61" s="8"/>
      <c r="E61" s="8"/>
      <c r="F61" s="15"/>
      <c r="G61" s="15"/>
      <c r="H61" s="19"/>
    </row>
    <row r="62" spans="1:8" ht="15.75">
      <c r="A62" s="8"/>
      <c r="B62" s="8"/>
      <c r="C62" s="8"/>
      <c r="D62" s="8"/>
      <c r="E62" s="8"/>
      <c r="F62" s="15"/>
      <c r="G62" s="15"/>
      <c r="H62" s="19"/>
    </row>
    <row r="63" spans="1:8" ht="15.75">
      <c r="A63" s="8"/>
      <c r="B63" s="8"/>
      <c r="C63" s="8"/>
      <c r="D63" s="8"/>
      <c r="E63" s="8"/>
      <c r="F63" s="15"/>
      <c r="G63" s="15"/>
      <c r="H63" s="19"/>
    </row>
    <row r="64" spans="1:8" ht="15.75">
      <c r="A64" s="8"/>
      <c r="B64" s="8"/>
      <c r="C64" s="8"/>
      <c r="D64" s="8"/>
      <c r="E64" s="8"/>
      <c r="F64" s="15"/>
      <c r="G64" s="15"/>
      <c r="H64" s="19"/>
    </row>
    <row r="65" spans="1:8" ht="15.75">
      <c r="A65" s="8"/>
      <c r="B65" s="8"/>
      <c r="C65" s="8"/>
      <c r="D65" s="8"/>
      <c r="E65" s="8"/>
      <c r="F65" s="15"/>
      <c r="G65" s="15"/>
      <c r="H65" s="19"/>
    </row>
    <row r="66" spans="1:8" ht="15.75">
      <c r="A66" s="8"/>
      <c r="B66" s="8"/>
      <c r="C66" s="8"/>
      <c r="D66" s="8"/>
      <c r="E66" s="8"/>
      <c r="F66" s="15"/>
      <c r="G66" s="15"/>
      <c r="H66" s="19"/>
    </row>
    <row r="67" spans="1:8" ht="15.75">
      <c r="A67" s="8"/>
      <c r="B67" s="8"/>
      <c r="C67" s="8"/>
      <c r="D67" s="8"/>
      <c r="E67" s="8"/>
      <c r="F67" s="15"/>
      <c r="G67" s="15"/>
      <c r="H67" s="19"/>
    </row>
    <row r="68" spans="1:8" ht="15.75">
      <c r="A68" s="8"/>
      <c r="B68" s="8"/>
      <c r="C68" s="8"/>
      <c r="D68" s="8"/>
      <c r="E68" s="8"/>
      <c r="F68" s="15"/>
      <c r="G68" s="15"/>
      <c r="H68" s="19"/>
    </row>
    <row r="69" spans="1:8" ht="15.75">
      <c r="A69" s="8"/>
      <c r="B69" s="8"/>
      <c r="C69" s="8"/>
      <c r="D69" s="8"/>
      <c r="E69" s="8"/>
      <c r="F69" s="15"/>
      <c r="G69" s="15"/>
      <c r="H69" s="19"/>
    </row>
    <row r="70" spans="1:8" ht="15.75">
      <c r="A70" s="8"/>
      <c r="B70" s="8"/>
      <c r="C70" s="8"/>
      <c r="D70" s="8"/>
      <c r="E70" s="8"/>
      <c r="F70" s="8"/>
      <c r="G70" s="8"/>
      <c r="H70" s="8"/>
    </row>
    <row r="71" spans="1:8" ht="15.75">
      <c r="A71" s="8"/>
      <c r="B71" s="8"/>
      <c r="C71" s="8"/>
      <c r="D71" s="8"/>
      <c r="E71" s="8"/>
      <c r="F71" s="8"/>
      <c r="G71" s="8"/>
      <c r="H71" s="8"/>
    </row>
    <row r="72" spans="1:8" ht="15.75">
      <c r="A72" s="8"/>
      <c r="B72" s="8"/>
      <c r="C72" s="8"/>
      <c r="D72" s="8"/>
      <c r="E72" s="8"/>
      <c r="F72" s="8"/>
      <c r="G72" s="8"/>
      <c r="H72" s="8"/>
    </row>
    <row r="73" spans="1:8" ht="15.75">
      <c r="A73" s="8"/>
      <c r="B73" s="8"/>
      <c r="C73" s="8"/>
      <c r="D73" s="8"/>
      <c r="E73" s="8"/>
      <c r="F73" s="8"/>
      <c r="G73" s="8"/>
      <c r="H73" s="8"/>
    </row>
    <row r="74" spans="1:8" ht="15.75">
      <c r="A74" s="8"/>
      <c r="B74" s="8"/>
      <c r="C74" s="8"/>
      <c r="D74" s="8"/>
      <c r="E74" s="8"/>
      <c r="F74" s="8"/>
      <c r="G74" s="8"/>
      <c r="H74" s="8"/>
    </row>
    <row r="75" spans="1:8" ht="15.75">
      <c r="A75" s="8"/>
      <c r="B75" s="8"/>
      <c r="C75" s="8"/>
      <c r="D75" s="8"/>
      <c r="E75" s="8"/>
      <c r="F75" s="8"/>
      <c r="G75" s="8"/>
      <c r="H75" s="8"/>
    </row>
    <row r="76" spans="1:8" ht="15.75">
      <c r="A76" s="8"/>
      <c r="B76" s="8"/>
      <c r="C76" s="8"/>
      <c r="D76" s="8"/>
      <c r="E76" s="8"/>
      <c r="F76" s="8"/>
      <c r="G76" s="8"/>
      <c r="H76" s="8"/>
    </row>
    <row r="77" spans="1:8" ht="15.75">
      <c r="A77" s="8"/>
      <c r="B77" s="8"/>
      <c r="C77" s="8"/>
      <c r="D77" s="8"/>
      <c r="E77" s="8"/>
      <c r="F77" s="8"/>
      <c r="G77" s="8"/>
      <c r="H77" s="8"/>
    </row>
    <row r="78" spans="1:8" ht="15.75">
      <c r="A78" s="8"/>
      <c r="B78" s="8"/>
      <c r="C78" s="8"/>
      <c r="D78" s="8"/>
      <c r="E78" s="8"/>
      <c r="F78" s="8"/>
      <c r="G78" s="8"/>
      <c r="H78" s="8"/>
    </row>
    <row r="79" spans="1:8" ht="15.75">
      <c r="A79" s="8"/>
      <c r="B79" s="8"/>
      <c r="C79" s="8"/>
      <c r="D79" s="8"/>
      <c r="E79" s="8"/>
      <c r="F79" s="8"/>
      <c r="G79" s="8"/>
      <c r="H79" s="8"/>
    </row>
    <row r="80" spans="1:8" ht="15.75">
      <c r="A80" s="8"/>
      <c r="B80" s="8"/>
      <c r="C80" s="8"/>
      <c r="D80" s="8"/>
      <c r="E80" s="8"/>
      <c r="F80" s="8"/>
      <c r="G80" s="8"/>
      <c r="H80" s="8"/>
    </row>
    <row r="81" spans="1:8" ht="15.75">
      <c r="A81" s="8"/>
      <c r="B81" s="8"/>
      <c r="C81" s="8"/>
      <c r="D81" s="8"/>
      <c r="E81" s="8"/>
      <c r="F81" s="8"/>
      <c r="G81" s="8"/>
      <c r="H81" s="8"/>
    </row>
    <row r="82" spans="1:8" ht="15.75">
      <c r="A82" s="8"/>
      <c r="B82" s="8"/>
      <c r="C82" s="8"/>
      <c r="D82" s="8"/>
      <c r="E82" s="8"/>
      <c r="F82" s="8"/>
      <c r="G82" s="8"/>
      <c r="H82" s="8"/>
    </row>
    <row r="83" spans="1:8" ht="15.75">
      <c r="A83" s="8"/>
      <c r="B83" s="8"/>
      <c r="C83" s="8"/>
      <c r="D83" s="8"/>
      <c r="E83" s="8"/>
      <c r="F83" s="8"/>
      <c r="G83" s="8"/>
      <c r="H83" s="8"/>
    </row>
    <row r="84" spans="1:8" ht="15.75">
      <c r="A84" s="8"/>
      <c r="B84" s="8"/>
      <c r="C84" s="8"/>
      <c r="D84" s="8"/>
      <c r="E84" s="8"/>
      <c r="F84" s="8"/>
      <c r="G84" s="8"/>
      <c r="H84" s="8"/>
    </row>
    <row r="85" spans="1:8" ht="15.75">
      <c r="A85" s="8"/>
      <c r="B85" s="8"/>
      <c r="C85" s="8"/>
      <c r="D85" s="8"/>
      <c r="E85" s="8"/>
      <c r="F85" s="8"/>
      <c r="G85" s="8"/>
      <c r="H85" s="8"/>
    </row>
    <row r="86" spans="1:8" ht="15.75">
      <c r="A86" s="8"/>
      <c r="B86" s="8"/>
      <c r="C86" s="8"/>
      <c r="D86" s="8"/>
      <c r="E86" s="8"/>
      <c r="F86" s="8"/>
      <c r="G86" s="8"/>
      <c r="H86" s="8"/>
    </row>
    <row r="87" spans="1:8" ht="15.75">
      <c r="A87" s="8"/>
      <c r="B87" s="8"/>
      <c r="C87" s="8"/>
      <c r="D87" s="8"/>
      <c r="E87" s="8"/>
      <c r="F87" s="8"/>
      <c r="G87" s="8"/>
      <c r="H87" s="8"/>
    </row>
    <row r="88" spans="1:8" ht="15.75">
      <c r="A88" s="8"/>
      <c r="B88" s="8"/>
      <c r="C88" s="8"/>
      <c r="D88" s="8"/>
      <c r="E88" s="8"/>
      <c r="F88" s="8"/>
      <c r="G88" s="8"/>
      <c r="H88" s="8"/>
    </row>
    <row r="89" spans="1:8" ht="15.75">
      <c r="A89" s="8"/>
      <c r="B89" s="8"/>
      <c r="C89" s="8"/>
      <c r="D89" s="8"/>
      <c r="E89" s="8"/>
      <c r="F89" s="8"/>
      <c r="G89" s="8"/>
      <c r="H89" s="8"/>
    </row>
    <row r="90" spans="1:8" ht="15.75">
      <c r="A90" s="8"/>
      <c r="B90" s="8"/>
      <c r="C90" s="8"/>
      <c r="D90" s="8"/>
      <c r="E90" s="8"/>
      <c r="F90" s="8"/>
      <c r="G90" s="8"/>
      <c r="H90" s="8"/>
    </row>
    <row r="91" spans="1:8" ht="15.75">
      <c r="A91" s="8"/>
      <c r="B91" s="8"/>
      <c r="C91" s="8"/>
      <c r="D91" s="8"/>
      <c r="E91" s="8"/>
      <c r="F91" s="8"/>
      <c r="G91" s="8"/>
      <c r="H91" s="8"/>
    </row>
    <row r="92" spans="1:8" ht="15.75">
      <c r="A92" s="8"/>
      <c r="B92" s="8"/>
      <c r="C92" s="8"/>
      <c r="D92" s="8"/>
      <c r="E92" s="8"/>
      <c r="F92" s="8"/>
      <c r="G92" s="8"/>
      <c r="H92" s="8"/>
    </row>
    <row r="93" spans="1:8" ht="15.75">
      <c r="A93" s="8"/>
      <c r="B93" s="8"/>
      <c r="C93" s="8"/>
      <c r="D93" s="8"/>
      <c r="E93" s="8"/>
      <c r="F93" s="8"/>
      <c r="G93" s="8"/>
      <c r="H93" s="8"/>
    </row>
    <row r="94" spans="1:8" ht="15.75">
      <c r="A94" s="8"/>
      <c r="B94" s="8"/>
      <c r="C94" s="8"/>
      <c r="D94" s="8"/>
      <c r="E94" s="8"/>
      <c r="F94" s="8"/>
      <c r="G94" s="8"/>
      <c r="H94" s="8"/>
    </row>
    <row r="95" spans="1:8" ht="15.75">
      <c r="A95" s="8"/>
      <c r="B95" s="8"/>
      <c r="C95" s="8"/>
      <c r="D95" s="8"/>
      <c r="E95" s="8"/>
      <c r="F95" s="8"/>
      <c r="G95" s="8"/>
      <c r="H95" s="8"/>
    </row>
    <row r="96" spans="1:8" ht="15.75">
      <c r="A96" s="8"/>
      <c r="B96" s="8"/>
      <c r="C96" s="8"/>
      <c r="D96" s="8"/>
      <c r="E96" s="8"/>
      <c r="F96" s="8"/>
      <c r="G96" s="8"/>
      <c r="H96" s="8"/>
    </row>
    <row r="97" spans="1:8" ht="15.75">
      <c r="A97" s="8"/>
      <c r="B97" s="8"/>
      <c r="C97" s="8"/>
      <c r="D97" s="8"/>
      <c r="E97" s="8"/>
      <c r="F97" s="8"/>
      <c r="G97" s="8"/>
      <c r="H97" s="8"/>
    </row>
    <row r="98" spans="1:8" ht="15.75">
      <c r="A98" s="8"/>
      <c r="B98" s="8"/>
      <c r="C98" s="8"/>
      <c r="D98" s="8"/>
      <c r="E98" s="8"/>
      <c r="F98" s="8"/>
      <c r="G98" s="8"/>
      <c r="H98" s="8"/>
    </row>
    <row r="99" spans="1:8" ht="15.75">
      <c r="A99" s="8"/>
      <c r="B99" s="8"/>
      <c r="C99" s="8"/>
      <c r="D99" s="8"/>
      <c r="E99" s="8"/>
      <c r="F99" s="8"/>
      <c r="G99" s="8"/>
      <c r="H99" s="8"/>
    </row>
    <row r="100" spans="1:8" ht="15.75">
      <c r="A100" s="8"/>
      <c r="B100" s="8"/>
      <c r="C100" s="8"/>
      <c r="D100" s="8"/>
      <c r="E100" s="8"/>
      <c r="F100" s="8"/>
      <c r="G100" s="8"/>
      <c r="H100" s="8"/>
    </row>
    <row r="101" spans="1:8" ht="15.75">
      <c r="A101" s="8"/>
      <c r="B101" s="8"/>
      <c r="C101" s="8"/>
      <c r="D101" s="8"/>
      <c r="E101" s="8"/>
      <c r="F101" s="8"/>
      <c r="G101" s="8"/>
      <c r="H101" s="8"/>
    </row>
    <row r="102" spans="1:8" ht="15.75">
      <c r="A102" s="8"/>
      <c r="B102" s="8"/>
      <c r="C102" s="8"/>
      <c r="D102" s="8"/>
      <c r="E102" s="8"/>
      <c r="F102" s="8"/>
      <c r="G102" s="8"/>
      <c r="H102" s="8"/>
    </row>
    <row r="103" spans="1:8" ht="15.75">
      <c r="A103" s="8"/>
      <c r="B103" s="8"/>
      <c r="C103" s="8"/>
      <c r="D103" s="8"/>
      <c r="E103" s="8"/>
      <c r="F103" s="8"/>
      <c r="G103" s="8"/>
      <c r="H103" s="8"/>
    </row>
    <row r="104" spans="1:8" ht="15.75">
      <c r="A104" s="8"/>
      <c r="B104" s="8"/>
      <c r="C104" s="8"/>
      <c r="D104" s="8"/>
      <c r="E104" s="8"/>
      <c r="F104" s="8"/>
      <c r="G104" s="8"/>
      <c r="H104" s="8"/>
    </row>
    <row r="105" spans="1:8" ht="15.75">
      <c r="A105" s="8"/>
      <c r="B105" s="8"/>
      <c r="C105" s="8"/>
      <c r="D105" s="8"/>
      <c r="E105" s="8"/>
      <c r="F105" s="8"/>
      <c r="G105" s="8"/>
      <c r="H105" s="8"/>
    </row>
    <row r="106" spans="1:8" ht="15.75">
      <c r="A106" s="8"/>
      <c r="B106" s="8"/>
      <c r="C106" s="8"/>
      <c r="D106" s="8"/>
      <c r="E106" s="8"/>
      <c r="F106" s="8"/>
      <c r="G106" s="8"/>
      <c r="H106" s="8"/>
    </row>
    <row r="107" spans="1:8" ht="15.75">
      <c r="A107" s="8"/>
      <c r="B107" s="8"/>
      <c r="C107" s="8"/>
      <c r="D107" s="8"/>
      <c r="E107" s="8"/>
      <c r="F107" s="8"/>
      <c r="G107" s="8"/>
      <c r="H107" s="8"/>
    </row>
    <row r="108" spans="1:8" ht="15.75">
      <c r="A108" s="8"/>
      <c r="B108" s="8"/>
      <c r="C108" s="8"/>
      <c r="D108" s="8"/>
      <c r="E108" s="8"/>
      <c r="F108" s="8"/>
      <c r="G108" s="8"/>
      <c r="H108" s="8"/>
    </row>
    <row r="109" spans="1:8" ht="15.75">
      <c r="A109" s="8"/>
      <c r="B109" s="8"/>
      <c r="C109" s="8"/>
      <c r="D109" s="8"/>
      <c r="E109" s="8"/>
      <c r="F109" s="8"/>
      <c r="G109" s="8"/>
      <c r="H109" s="8"/>
    </row>
    <row r="110" spans="1:8" ht="15.75">
      <c r="A110" s="8"/>
      <c r="B110" s="8"/>
      <c r="C110" s="8"/>
      <c r="D110" s="8"/>
      <c r="E110" s="8"/>
      <c r="F110" s="8"/>
      <c r="G110" s="8"/>
      <c r="H110" s="8"/>
    </row>
    <row r="111" spans="1:8" ht="15.75">
      <c r="A111" s="8"/>
      <c r="B111" s="8"/>
      <c r="C111" s="8"/>
      <c r="D111" s="8"/>
      <c r="E111" s="8"/>
      <c r="F111" s="8"/>
      <c r="G111" s="8"/>
      <c r="H111" s="8"/>
    </row>
    <row r="112" spans="1:8" ht="15.75">
      <c r="A112" s="8"/>
      <c r="B112" s="8"/>
      <c r="C112" s="8"/>
      <c r="D112" s="8"/>
      <c r="E112" s="8"/>
      <c r="F112" s="8"/>
      <c r="G112" s="8"/>
      <c r="H112" s="8"/>
    </row>
    <row r="113" spans="1:8" ht="15.75">
      <c r="A113" s="8"/>
      <c r="B113" s="8"/>
      <c r="C113" s="8"/>
      <c r="D113" s="8"/>
      <c r="E113" s="8"/>
      <c r="F113" s="8"/>
      <c r="G113" s="8"/>
      <c r="H113" s="8"/>
    </row>
    <row r="114" spans="1:8" ht="15.75">
      <c r="A114" s="8"/>
      <c r="B114" s="8"/>
      <c r="C114" s="8"/>
      <c r="D114" s="8"/>
      <c r="E114" s="8"/>
      <c r="F114" s="8"/>
      <c r="G114" s="8"/>
      <c r="H114" s="8"/>
    </row>
    <row r="115" spans="1:8" ht="15.75">
      <c r="A115" s="8"/>
      <c r="B115" s="8"/>
      <c r="C115" s="8"/>
      <c r="D115" s="8"/>
      <c r="E115" s="8"/>
      <c r="F115" s="8"/>
      <c r="G115" s="8"/>
      <c r="H115" s="8"/>
    </row>
    <row r="116" spans="1:8" ht="15.75">
      <c r="A116" s="8"/>
      <c r="B116" s="8"/>
      <c r="C116" s="8"/>
      <c r="D116" s="8"/>
      <c r="E116" s="8"/>
      <c r="F116" s="8"/>
      <c r="G116" s="8"/>
      <c r="H116" s="8"/>
    </row>
    <row r="117" spans="1:8" ht="15.75">
      <c r="A117" s="8"/>
      <c r="B117" s="8"/>
      <c r="C117" s="8"/>
      <c r="D117" s="8"/>
      <c r="E117" s="8"/>
      <c r="F117" s="8"/>
      <c r="G117" s="8"/>
      <c r="H117" s="8"/>
    </row>
    <row r="118" spans="1:8" ht="15.75">
      <c r="A118" s="8"/>
      <c r="B118" s="8"/>
      <c r="C118" s="8"/>
      <c r="D118" s="8"/>
      <c r="E118" s="8"/>
      <c r="F118" s="8"/>
      <c r="G118" s="8"/>
      <c r="H118" s="8"/>
    </row>
    <row r="119" spans="1:8" ht="15.75">
      <c r="A119" s="8"/>
      <c r="B119" s="8"/>
      <c r="C119" s="8"/>
      <c r="D119" s="8"/>
      <c r="E119" s="8"/>
      <c r="F119" s="8"/>
      <c r="G119" s="8"/>
      <c r="H119" s="8"/>
    </row>
    <row r="120" spans="1:8" ht="15.75">
      <c r="A120" s="8"/>
      <c r="B120" s="8"/>
      <c r="C120" s="8"/>
      <c r="D120" s="8"/>
      <c r="E120" s="8"/>
      <c r="F120" s="8"/>
      <c r="G120" s="8"/>
      <c r="H120" s="8"/>
    </row>
    <row r="121" spans="1:8" ht="15.75">
      <c r="A121" s="8"/>
      <c r="B121" s="8"/>
      <c r="C121" s="8"/>
      <c r="D121" s="8"/>
      <c r="E121" s="8"/>
      <c r="F121" s="8"/>
      <c r="G121" s="8"/>
      <c r="H121" s="8"/>
    </row>
    <row r="122" spans="1:8" ht="15.75">
      <c r="A122" s="8"/>
      <c r="B122" s="8"/>
      <c r="C122" s="8"/>
      <c r="D122" s="8"/>
      <c r="E122" s="8"/>
      <c r="F122" s="8"/>
      <c r="G122" s="8"/>
      <c r="H122" s="8"/>
    </row>
    <row r="123" spans="1:8" ht="15.75">
      <c r="A123" s="8"/>
      <c r="B123" s="8"/>
      <c r="C123" s="8"/>
      <c r="D123" s="8"/>
      <c r="E123" s="8"/>
      <c r="F123" s="8"/>
      <c r="G123" s="8"/>
      <c r="H123" s="8"/>
    </row>
    <row r="124" spans="1:8" ht="15.75">
      <c r="A124" s="8"/>
      <c r="B124" s="8"/>
      <c r="C124" s="8"/>
      <c r="D124" s="8"/>
      <c r="E124" s="8"/>
      <c r="F124" s="8"/>
      <c r="G124" s="8"/>
      <c r="H124" s="8"/>
    </row>
    <row r="125" spans="1:8" ht="15.75">
      <c r="A125" s="8"/>
      <c r="B125" s="8"/>
      <c r="C125" s="8"/>
      <c r="D125" s="8"/>
      <c r="E125" s="8"/>
      <c r="F125" s="8"/>
      <c r="G125" s="8"/>
      <c r="H125" s="8"/>
    </row>
    <row r="126" spans="1:8" ht="15.75">
      <c r="A126" s="8"/>
      <c r="B126" s="8"/>
      <c r="C126" s="8"/>
      <c r="D126" s="8"/>
      <c r="E126" s="8"/>
      <c r="F126" s="8"/>
      <c r="G126" s="8"/>
      <c r="H126" s="8"/>
    </row>
    <row r="127" spans="1:8" ht="15.75">
      <c r="A127" s="8"/>
      <c r="B127" s="8"/>
      <c r="C127" s="8"/>
      <c r="D127" s="8"/>
      <c r="E127" s="8"/>
      <c r="F127" s="8"/>
      <c r="G127" s="8"/>
      <c r="H127" s="8"/>
    </row>
    <row r="128" spans="1:8" ht="15.75">
      <c r="A128" s="8"/>
      <c r="B128" s="8"/>
      <c r="C128" s="8"/>
      <c r="D128" s="8"/>
      <c r="E128" s="8"/>
      <c r="F128" s="8"/>
      <c r="G128" s="8"/>
      <c r="H128" s="8"/>
    </row>
    <row r="129" spans="1:8" ht="15.75">
      <c r="A129" s="8"/>
      <c r="B129" s="8"/>
      <c r="C129" s="8"/>
      <c r="D129" s="8"/>
      <c r="E129" s="8"/>
      <c r="F129" s="8"/>
      <c r="G129" s="8"/>
      <c r="H129" s="8"/>
    </row>
    <row r="130" spans="1:8" ht="15.75">
      <c r="A130" s="8"/>
      <c r="B130" s="8"/>
      <c r="C130" s="8"/>
      <c r="D130" s="8"/>
      <c r="E130" s="8"/>
      <c r="F130" s="8"/>
      <c r="G130" s="8"/>
      <c r="H130" s="8"/>
    </row>
    <row r="131" spans="1:8" ht="15.75">
      <c r="A131" s="8"/>
      <c r="B131" s="8"/>
      <c r="C131" s="8"/>
      <c r="D131" s="8"/>
      <c r="E131" s="8"/>
      <c r="F131" s="8"/>
      <c r="G131" s="8"/>
      <c r="H131" s="8"/>
    </row>
  </sheetData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89"/>
  <sheetViews>
    <sheetView workbookViewId="0" topLeftCell="A19">
      <selection activeCell="N82" sqref="N82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53"/>
      <c r="C1" s="53" t="s">
        <v>16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5.75">
      <c r="B2" s="52"/>
      <c r="C2" s="52" t="s">
        <v>48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5.75">
      <c r="B3" s="52"/>
      <c r="C3" s="52" t="s">
        <v>47</v>
      </c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3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5" ht="15.75">
      <c r="A7" s="1" t="s">
        <v>70</v>
      </c>
      <c r="B7" s="1"/>
      <c r="C7" s="1"/>
      <c r="D7" s="1"/>
      <c r="E7" s="1"/>
    </row>
    <row r="8" spans="1:5" ht="15.75">
      <c r="A8" s="1" t="s">
        <v>135</v>
      </c>
      <c r="B8" s="1"/>
      <c r="C8" s="1"/>
      <c r="D8" s="1"/>
      <c r="E8" s="1"/>
    </row>
    <row r="9" spans="1:15" ht="15.75">
      <c r="A9" s="18"/>
      <c r="B9" s="18"/>
      <c r="C9" s="18"/>
      <c r="D9" s="18"/>
      <c r="E9" s="18"/>
      <c r="F9" s="8"/>
      <c r="G9" s="8"/>
      <c r="H9" s="8"/>
      <c r="I9" s="8"/>
      <c r="J9" s="8"/>
      <c r="K9" s="8"/>
      <c r="L9" s="8"/>
      <c r="M9" s="8"/>
      <c r="N9" s="6" t="s">
        <v>108</v>
      </c>
      <c r="O9" s="6" t="s">
        <v>7</v>
      </c>
    </row>
    <row r="10" spans="1:15" ht="15.75">
      <c r="A10" s="18"/>
      <c r="B10" s="18"/>
      <c r="C10" s="18"/>
      <c r="D10" s="87" t="s">
        <v>111</v>
      </c>
      <c r="E10" s="87"/>
      <c r="F10" s="87"/>
      <c r="G10" s="87"/>
      <c r="H10" s="87"/>
      <c r="I10" s="87"/>
      <c r="J10" s="87"/>
      <c r="K10" s="87"/>
      <c r="L10" s="87"/>
      <c r="M10" s="8"/>
      <c r="N10" s="6" t="s">
        <v>109</v>
      </c>
      <c r="O10" s="6" t="s">
        <v>110</v>
      </c>
    </row>
    <row r="11" spans="1:13" ht="15.75">
      <c r="A11" s="8"/>
      <c r="B11" s="8"/>
      <c r="C11" s="8"/>
      <c r="D11" s="8"/>
      <c r="E11" s="8"/>
      <c r="F11" s="86" t="s">
        <v>54</v>
      </c>
      <c r="G11" s="86"/>
      <c r="H11" s="86" t="s">
        <v>63</v>
      </c>
      <c r="I11" s="86"/>
      <c r="J11" s="86"/>
      <c r="K11" s="86"/>
      <c r="L11" s="10"/>
      <c r="M11" s="8"/>
    </row>
    <row r="12" spans="1:13" ht="15.75">
      <c r="A12" s="8"/>
      <c r="B12" s="8"/>
      <c r="C12" s="8"/>
      <c r="D12" s="10" t="s">
        <v>53</v>
      </c>
      <c r="E12" s="10"/>
      <c r="F12" s="10" t="s">
        <v>37</v>
      </c>
      <c r="G12" s="10"/>
      <c r="H12" s="10" t="s">
        <v>32</v>
      </c>
      <c r="I12" s="10"/>
      <c r="J12" s="10" t="s">
        <v>34</v>
      </c>
      <c r="K12" s="10"/>
      <c r="L12" s="10"/>
      <c r="M12" s="8"/>
    </row>
    <row r="13" spans="1:13" ht="15.75">
      <c r="A13" s="8"/>
      <c r="B13" s="8"/>
      <c r="C13" s="8"/>
      <c r="D13" s="10" t="s">
        <v>32</v>
      </c>
      <c r="E13" s="10"/>
      <c r="F13" s="10" t="s">
        <v>41</v>
      </c>
      <c r="G13" s="10"/>
      <c r="H13" s="10" t="s">
        <v>33</v>
      </c>
      <c r="I13" s="10"/>
      <c r="J13" s="10" t="s">
        <v>35</v>
      </c>
      <c r="K13" s="10"/>
      <c r="L13" s="10" t="s">
        <v>7</v>
      </c>
      <c r="M13" s="8"/>
    </row>
    <row r="14" spans="1:15" ht="15.75">
      <c r="A14" s="8"/>
      <c r="B14" s="8"/>
      <c r="C14" s="8"/>
      <c r="D14" s="28" t="s">
        <v>2</v>
      </c>
      <c r="E14" s="10"/>
      <c r="F14" s="28" t="s">
        <v>2</v>
      </c>
      <c r="G14" s="10"/>
      <c r="H14" s="28" t="s">
        <v>2</v>
      </c>
      <c r="I14" s="10"/>
      <c r="J14" s="28" t="s">
        <v>2</v>
      </c>
      <c r="K14" s="10"/>
      <c r="L14" s="28" t="s">
        <v>2</v>
      </c>
      <c r="M14" s="8"/>
      <c r="N14" s="28" t="s">
        <v>2</v>
      </c>
      <c r="O14" s="28" t="s">
        <v>2</v>
      </c>
    </row>
    <row r="15" spans="1:13" ht="15.75">
      <c r="A15" s="8"/>
      <c r="B15" s="8"/>
      <c r="C15" s="8"/>
      <c r="D15" s="8"/>
      <c r="E15" s="8"/>
      <c r="F15" s="10"/>
      <c r="G15" s="10"/>
      <c r="H15" s="10"/>
      <c r="I15" s="10"/>
      <c r="J15" s="10"/>
      <c r="K15" s="10"/>
      <c r="L15" s="10"/>
      <c r="M15" s="8"/>
    </row>
    <row r="16" spans="1:13" ht="15.75">
      <c r="A16" s="36" t="s">
        <v>137</v>
      </c>
      <c r="B16" s="36"/>
      <c r="C16" s="36"/>
      <c r="D16" s="36"/>
      <c r="E16" s="36"/>
      <c r="F16" s="8"/>
      <c r="G16" s="8"/>
      <c r="H16" s="8"/>
      <c r="I16" s="8"/>
      <c r="J16" s="8"/>
      <c r="K16" s="8"/>
      <c r="L16" s="8"/>
      <c r="M16" s="8"/>
    </row>
    <row r="17" spans="1:13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6" ht="15.75">
      <c r="A18" s="8" t="s">
        <v>107</v>
      </c>
      <c r="B18" s="8"/>
      <c r="C18" s="8"/>
      <c r="D18" s="4">
        <v>75831</v>
      </c>
      <c r="E18" s="4"/>
      <c r="F18" s="4">
        <v>4267.89904</v>
      </c>
      <c r="G18" s="4"/>
      <c r="H18" s="4">
        <v>9.179929999999702</v>
      </c>
      <c r="I18" s="4"/>
      <c r="J18" s="4">
        <v>60403</v>
      </c>
      <c r="K18" s="4"/>
      <c r="L18" s="4">
        <f>SUM(D18:J18)</f>
        <v>140511.07897</v>
      </c>
      <c r="M18" s="4"/>
      <c r="N18" s="2">
        <v>1962</v>
      </c>
      <c r="O18" s="2">
        <f>+L18+N18</f>
        <v>142473.07897</v>
      </c>
      <c r="P18" s="2"/>
    </row>
    <row r="19" spans="1:16" ht="15.75">
      <c r="A19" s="8"/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8"/>
      <c r="B20" s="8"/>
      <c r="C20" s="8"/>
      <c r="D20" s="16"/>
      <c r="E20" s="16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8" t="s">
        <v>9</v>
      </c>
      <c r="B21" s="8"/>
      <c r="C21" s="8"/>
      <c r="D21" s="16">
        <v>0</v>
      </c>
      <c r="E21" s="16"/>
      <c r="F21" s="4">
        <v>0</v>
      </c>
      <c r="G21" s="4"/>
      <c r="H21" s="4">
        <v>0</v>
      </c>
      <c r="I21" s="4"/>
      <c r="J21" s="4">
        <v>0</v>
      </c>
      <c r="K21" s="4"/>
      <c r="L21" s="4">
        <f>SUM(D21:J21)</f>
        <v>0</v>
      </c>
      <c r="M21" s="4"/>
      <c r="N21" s="2">
        <v>0</v>
      </c>
      <c r="O21" s="2">
        <f>+L21+N21</f>
        <v>0</v>
      </c>
      <c r="P21" s="2"/>
    </row>
    <row r="22" spans="1:16" ht="15.75">
      <c r="A22" s="8"/>
      <c r="B22" s="8"/>
      <c r="C22" s="8"/>
      <c r="D22" s="16"/>
      <c r="E22" s="16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8"/>
      <c r="B23" s="8"/>
      <c r="C23" s="8"/>
      <c r="D23" s="16"/>
      <c r="E23" s="16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8" t="s">
        <v>112</v>
      </c>
      <c r="B24" s="8"/>
      <c r="C24" s="8"/>
      <c r="D24" s="16">
        <v>0</v>
      </c>
      <c r="E24" s="16"/>
      <c r="F24" s="4">
        <v>0</v>
      </c>
      <c r="G24" s="4"/>
      <c r="H24" s="4">
        <v>0</v>
      </c>
      <c r="I24" s="4"/>
      <c r="J24" s="19">
        <f>+ConCPL!H38</f>
        <v>5626</v>
      </c>
      <c r="K24" s="4"/>
      <c r="L24" s="4">
        <f>SUM(D24:J24)</f>
        <v>5626</v>
      </c>
      <c r="M24" s="4"/>
      <c r="N24" s="2">
        <f>+ConCPL!H40</f>
        <v>212</v>
      </c>
      <c r="O24" s="2">
        <f>+L24+N24</f>
        <v>5838</v>
      </c>
      <c r="P24" s="2"/>
    </row>
    <row r="25" spans="1:16" ht="15.75">
      <c r="A25" s="8"/>
      <c r="B25" s="8"/>
      <c r="C25" s="8"/>
      <c r="D25" s="16"/>
      <c r="E25" s="16"/>
      <c r="F25" s="4"/>
      <c r="G25" s="4"/>
      <c r="H25" s="4"/>
      <c r="I25" s="4"/>
      <c r="J25" s="19"/>
      <c r="K25" s="4"/>
      <c r="L25" s="4"/>
      <c r="M25" s="4"/>
      <c r="N25" s="2"/>
      <c r="O25" s="2"/>
      <c r="P25" s="2"/>
    </row>
    <row r="26" spans="1:16" ht="15.75">
      <c r="A26" s="8"/>
      <c r="B26" s="8"/>
      <c r="C26" s="8"/>
      <c r="D26" s="8"/>
      <c r="E26" s="8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6.5" thickBot="1">
      <c r="A27" s="38" t="s">
        <v>138</v>
      </c>
      <c r="B27" s="38"/>
      <c r="C27" s="38"/>
      <c r="D27" s="34">
        <f>SUM(D18:D26)</f>
        <v>75831</v>
      </c>
      <c r="E27" s="34"/>
      <c r="F27" s="34">
        <f>SUM(F18:F26)</f>
        <v>4267.89904</v>
      </c>
      <c r="G27" s="34"/>
      <c r="H27" s="34">
        <f>SUM(H18:H26)</f>
        <v>9.179929999999702</v>
      </c>
      <c r="I27" s="34"/>
      <c r="J27" s="34">
        <f>SUM(J18:J26)</f>
        <v>66029</v>
      </c>
      <c r="K27" s="34"/>
      <c r="L27" s="34">
        <f>SUM(L18:L26)</f>
        <v>146137.07897</v>
      </c>
      <c r="M27" s="34">
        <f>SUM(M18:M26)</f>
        <v>0</v>
      </c>
      <c r="N27" s="34">
        <f>SUM(N18:N26)</f>
        <v>2174</v>
      </c>
      <c r="O27" s="34">
        <f>SUM(O18:O26)</f>
        <v>148311.07897</v>
      </c>
      <c r="P27" s="2"/>
    </row>
    <row r="28" spans="1:16" ht="16.5" thickTop="1">
      <c r="A28" s="8"/>
      <c r="B28" s="8"/>
      <c r="C28" s="8"/>
      <c r="D28" s="8"/>
      <c r="E28" s="8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8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36" t="s">
        <v>38</v>
      </c>
      <c r="B30" s="36"/>
      <c r="C30" s="36"/>
      <c r="D30" s="36"/>
      <c r="E30" s="36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8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8" t="s">
        <v>39</v>
      </c>
      <c r="B32" s="8"/>
      <c r="C32" s="8"/>
      <c r="D32" s="8"/>
      <c r="E32" s="8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2"/>
      <c r="O32" s="2"/>
      <c r="P32" s="2"/>
    </row>
    <row r="33" spans="1:16" ht="15.75" hidden="1">
      <c r="A33" s="8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8" t="s">
        <v>42</v>
      </c>
      <c r="B34" s="8"/>
      <c r="C34" s="8"/>
      <c r="D34" s="8"/>
      <c r="E34" s="8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2"/>
      <c r="O34" s="2"/>
      <c r="P34" s="2"/>
    </row>
    <row r="35" spans="1:16" ht="15.75" hidden="1">
      <c r="A35" s="8" t="s">
        <v>43</v>
      </c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8" t="s">
        <v>44</v>
      </c>
      <c r="B36" s="8"/>
      <c r="C36" s="8"/>
      <c r="D36" s="8"/>
      <c r="E36" s="8"/>
      <c r="F36" s="4"/>
      <c r="G36" s="4"/>
      <c r="H36" s="4"/>
      <c r="I36" s="4"/>
      <c r="J36" s="4"/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8" t="s">
        <v>20</v>
      </c>
      <c r="B38" s="8"/>
      <c r="C38" s="8"/>
      <c r="D38" s="8"/>
      <c r="E38" s="8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2"/>
      <c r="O38" s="2"/>
      <c r="P38" s="2"/>
    </row>
    <row r="39" spans="1:16" ht="15.75" hidden="1">
      <c r="A39" s="8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8" t="s">
        <v>36</v>
      </c>
      <c r="B40" s="8"/>
      <c r="C40" s="8"/>
      <c r="D40" s="8"/>
      <c r="E40" s="8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29" t="s">
        <v>40</v>
      </c>
      <c r="B42" s="29"/>
      <c r="C42" s="29"/>
      <c r="D42" s="29"/>
      <c r="E42" s="29"/>
      <c r="F42" s="33">
        <f>SUM(F32:F40)</f>
        <v>0</v>
      </c>
      <c r="G42" s="33"/>
      <c r="H42" s="33">
        <f>SUM(H32:H40)</f>
        <v>0</v>
      </c>
      <c r="I42" s="33"/>
      <c r="J42" s="33">
        <f>SUM(J32:J40)</f>
        <v>0</v>
      </c>
      <c r="K42" s="33"/>
      <c r="L42" s="33">
        <f>SUM(L32:L40)</f>
        <v>0</v>
      </c>
      <c r="M42" s="37"/>
      <c r="N42" s="2"/>
      <c r="O42" s="2"/>
      <c r="P42" s="2"/>
    </row>
    <row r="43" spans="1:16" ht="15.75" hidden="1">
      <c r="A43" s="8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>
      <c r="A44" s="1"/>
      <c r="B44" s="1"/>
      <c r="C44" s="1"/>
      <c r="D44" s="1"/>
      <c r="E44" s="1"/>
      <c r="J44" s="60"/>
      <c r="M44" s="2"/>
      <c r="N44" s="2"/>
      <c r="O44" s="2"/>
      <c r="P44" s="2"/>
    </row>
    <row r="45" spans="1:16" ht="15.75" hidden="1">
      <c r="A45" s="18"/>
      <c r="B45" s="18"/>
      <c r="C45" s="18"/>
      <c r="D45" s="18"/>
      <c r="E45" s="18"/>
      <c r="F45" s="8"/>
      <c r="G45" s="8"/>
      <c r="H45" s="8"/>
      <c r="I45" s="8"/>
      <c r="J45" s="8"/>
      <c r="K45" s="8"/>
      <c r="L45" s="8"/>
      <c r="M45" s="2"/>
      <c r="N45" s="2"/>
      <c r="O45" s="2"/>
      <c r="P45" s="2"/>
    </row>
    <row r="46" spans="1:16" ht="15.75" hidden="1">
      <c r="A46" s="8"/>
      <c r="B46" s="8"/>
      <c r="C46" s="8"/>
      <c r="D46" s="8"/>
      <c r="E46" s="8"/>
      <c r="F46" s="86" t="s">
        <v>54</v>
      </c>
      <c r="G46" s="86"/>
      <c r="H46" s="86" t="s">
        <v>63</v>
      </c>
      <c r="I46" s="86"/>
      <c r="J46" s="86"/>
      <c r="K46" s="86"/>
      <c r="L46" s="10"/>
      <c r="M46" s="2"/>
      <c r="N46" s="2"/>
      <c r="O46" s="2"/>
      <c r="P46" s="2"/>
    </row>
    <row r="47" spans="1:16" ht="15.75" hidden="1">
      <c r="A47" s="8"/>
      <c r="B47" s="8"/>
      <c r="C47" s="8"/>
      <c r="D47" s="10" t="s">
        <v>53</v>
      </c>
      <c r="E47" s="10"/>
      <c r="F47" s="10" t="s">
        <v>37</v>
      </c>
      <c r="G47" s="10"/>
      <c r="H47" s="10" t="s">
        <v>32</v>
      </c>
      <c r="I47" s="10"/>
      <c r="J47" s="10" t="s">
        <v>34</v>
      </c>
      <c r="K47" s="10"/>
      <c r="L47" s="10"/>
      <c r="M47" s="2"/>
      <c r="N47" s="2"/>
      <c r="O47" s="2"/>
      <c r="P47" s="2"/>
    </row>
    <row r="48" spans="1:16" ht="15.75" hidden="1">
      <c r="A48" s="8"/>
      <c r="B48" s="8"/>
      <c r="C48" s="8"/>
      <c r="D48" s="10" t="s">
        <v>32</v>
      </c>
      <c r="E48" s="10"/>
      <c r="F48" s="10" t="s">
        <v>41</v>
      </c>
      <c r="G48" s="10"/>
      <c r="H48" s="10" t="s">
        <v>33</v>
      </c>
      <c r="I48" s="10"/>
      <c r="J48" s="10" t="s">
        <v>35</v>
      </c>
      <c r="K48" s="10"/>
      <c r="L48" s="10" t="s">
        <v>7</v>
      </c>
      <c r="M48" s="2"/>
      <c r="N48" s="2"/>
      <c r="O48" s="2"/>
      <c r="P48" s="2"/>
    </row>
    <row r="49" spans="1:16" ht="15.75" hidden="1">
      <c r="A49" s="8"/>
      <c r="B49" s="8"/>
      <c r="C49" s="8"/>
      <c r="D49" s="28" t="s">
        <v>2</v>
      </c>
      <c r="E49" s="10"/>
      <c r="F49" s="28" t="s">
        <v>2</v>
      </c>
      <c r="G49" s="10"/>
      <c r="H49" s="28" t="s">
        <v>2</v>
      </c>
      <c r="I49" s="10"/>
      <c r="J49" s="28" t="s">
        <v>2</v>
      </c>
      <c r="K49" s="10"/>
      <c r="L49" s="28" t="s">
        <v>2</v>
      </c>
      <c r="M49" s="2"/>
      <c r="N49" s="2"/>
      <c r="O49" s="2"/>
      <c r="P49" s="2"/>
    </row>
    <row r="50" spans="1:16" ht="15.75" hidden="1">
      <c r="A50" s="8"/>
      <c r="B50" s="8"/>
      <c r="C50" s="8"/>
      <c r="D50" s="8"/>
      <c r="E50" s="8"/>
      <c r="F50" s="10"/>
      <c r="G50" s="10"/>
      <c r="H50" s="10"/>
      <c r="I50" s="10"/>
      <c r="J50" s="10"/>
      <c r="K50" s="10"/>
      <c r="L50" s="10"/>
      <c r="M50" s="2"/>
      <c r="N50" s="2"/>
      <c r="O50" s="2"/>
      <c r="P50" s="2"/>
    </row>
    <row r="51" spans="1:16" ht="15.75" hidden="1">
      <c r="A51" s="36" t="s">
        <v>66</v>
      </c>
      <c r="B51" s="36"/>
      <c r="C51" s="36"/>
      <c r="D51" s="36"/>
      <c r="E51" s="36"/>
      <c r="F51" s="8"/>
      <c r="G51" s="8"/>
      <c r="H51" s="8"/>
      <c r="I51" s="8"/>
      <c r="J51" s="8"/>
      <c r="K51" s="8"/>
      <c r="L51" s="8"/>
      <c r="M51" s="2"/>
      <c r="N51" s="2"/>
      <c r="O51" s="2"/>
      <c r="P51" s="2"/>
    </row>
    <row r="52" spans="1:16" ht="15.75" hidden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"/>
      <c r="N52" s="2"/>
      <c r="O52" s="2"/>
      <c r="P52" s="2"/>
    </row>
    <row r="53" spans="1:16" ht="15.75" hidden="1">
      <c r="A53" s="8" t="s">
        <v>39</v>
      </c>
      <c r="B53" s="8"/>
      <c r="C53" s="8"/>
      <c r="D53" s="19">
        <v>75831</v>
      </c>
      <c r="E53" s="19"/>
      <c r="F53" s="19">
        <v>4267.899</v>
      </c>
      <c r="G53" s="19"/>
      <c r="H53" s="19">
        <v>9.181</v>
      </c>
      <c r="I53" s="19"/>
      <c r="J53" s="19">
        <v>45677.994</v>
      </c>
      <c r="K53" s="19"/>
      <c r="L53" s="19">
        <f>SUM(D53:J53)</f>
        <v>125786.074</v>
      </c>
      <c r="M53" s="2"/>
      <c r="N53" s="2"/>
      <c r="O53" s="2"/>
      <c r="P53" s="2"/>
    </row>
    <row r="54" spans="1:16" ht="15.75" hidden="1">
      <c r="A54" s="8"/>
      <c r="B54" s="8"/>
      <c r="C54" s="8"/>
      <c r="D54" s="15"/>
      <c r="E54" s="15"/>
      <c r="F54" s="19"/>
      <c r="G54" s="19"/>
      <c r="H54" s="19"/>
      <c r="I54" s="19"/>
      <c r="J54" s="19"/>
      <c r="K54" s="19"/>
      <c r="L54" s="19"/>
      <c r="M54" s="2"/>
      <c r="N54" s="2"/>
      <c r="O54" s="2"/>
      <c r="P54" s="2"/>
    </row>
    <row r="55" spans="1:16" ht="15.75" hidden="1">
      <c r="A55" s="8" t="s">
        <v>42</v>
      </c>
      <c r="B55" s="8"/>
      <c r="C55" s="8"/>
      <c r="D55" s="20">
        <v>0</v>
      </c>
      <c r="E55" s="20"/>
      <c r="F55" s="19">
        <v>0</v>
      </c>
      <c r="G55" s="19"/>
      <c r="H55" s="19">
        <v>0</v>
      </c>
      <c r="I55" s="19"/>
      <c r="J55" s="19">
        <v>0</v>
      </c>
      <c r="K55" s="19"/>
      <c r="L55" s="19">
        <f>SUM(D55:J55)</f>
        <v>0</v>
      </c>
      <c r="M55" s="2"/>
      <c r="N55" s="2"/>
      <c r="O55" s="2"/>
      <c r="P55" s="2"/>
    </row>
    <row r="56" spans="1:16" ht="15.75" hidden="1">
      <c r="A56" s="8" t="s">
        <v>65</v>
      </c>
      <c r="B56" s="8"/>
      <c r="C56" s="8"/>
      <c r="D56" s="20"/>
      <c r="E56" s="20"/>
      <c r="F56" s="19"/>
      <c r="G56" s="19"/>
      <c r="H56" s="19"/>
      <c r="I56" s="19"/>
      <c r="J56" s="19"/>
      <c r="K56" s="19"/>
      <c r="L56" s="19"/>
      <c r="M56" s="2"/>
      <c r="N56" s="2"/>
      <c r="O56" s="2"/>
      <c r="P56" s="2"/>
    </row>
    <row r="57" spans="1:16" ht="15.75" hidden="1">
      <c r="A57" s="8"/>
      <c r="B57" s="8"/>
      <c r="C57" s="8"/>
      <c r="D57" s="20"/>
      <c r="E57" s="20"/>
      <c r="F57" s="19"/>
      <c r="G57" s="19"/>
      <c r="H57" s="19"/>
      <c r="I57" s="19"/>
      <c r="J57" s="19"/>
      <c r="K57" s="19"/>
      <c r="L57" s="19"/>
      <c r="M57" s="2"/>
      <c r="N57" s="2"/>
      <c r="O57" s="2"/>
      <c r="P57" s="2"/>
    </row>
    <row r="58" spans="1:16" ht="15.75" hidden="1">
      <c r="A58" s="8" t="s">
        <v>20</v>
      </c>
      <c r="B58" s="8"/>
      <c r="C58" s="8"/>
      <c r="D58" s="20">
        <v>0</v>
      </c>
      <c r="E58" s="20"/>
      <c r="F58" s="19">
        <v>0</v>
      </c>
      <c r="G58" s="19"/>
      <c r="H58" s="19">
        <v>0</v>
      </c>
      <c r="I58" s="19"/>
      <c r="J58" s="19">
        <v>0</v>
      </c>
      <c r="K58" s="19"/>
      <c r="L58" s="19">
        <f>SUM(D58:J58)</f>
        <v>0</v>
      </c>
      <c r="M58" s="2"/>
      <c r="N58" s="2"/>
      <c r="O58" s="2"/>
      <c r="P58" s="2"/>
    </row>
    <row r="59" spans="1:16" ht="15.75" hidden="1">
      <c r="A59" s="8"/>
      <c r="B59" s="8"/>
      <c r="C59" s="8"/>
      <c r="D59" s="20"/>
      <c r="E59" s="20"/>
      <c r="F59" s="19"/>
      <c r="G59" s="19"/>
      <c r="H59" s="19"/>
      <c r="I59" s="19"/>
      <c r="J59" s="19"/>
      <c r="K59" s="19"/>
      <c r="L59" s="19"/>
      <c r="M59" s="2"/>
      <c r="N59" s="2"/>
      <c r="O59" s="2"/>
      <c r="P59" s="2"/>
    </row>
    <row r="60" spans="1:12" ht="15.75" hidden="1">
      <c r="A60" s="8" t="s">
        <v>55</v>
      </c>
      <c r="B60" s="8"/>
      <c r="C60" s="8"/>
      <c r="D60" s="20"/>
      <c r="E60" s="20"/>
      <c r="F60" s="19"/>
      <c r="G60" s="19"/>
      <c r="H60" s="19"/>
      <c r="I60" s="19"/>
      <c r="J60" s="19">
        <v>0</v>
      </c>
      <c r="K60" s="19"/>
      <c r="L60" s="19">
        <f>SUM(D60:J60)</f>
        <v>0</v>
      </c>
    </row>
    <row r="61" spans="1:12" ht="15.75" hidden="1">
      <c r="A61" s="8"/>
      <c r="B61" s="8"/>
      <c r="C61" s="8"/>
      <c r="D61" s="20"/>
      <c r="E61" s="20"/>
      <c r="F61" s="19"/>
      <c r="G61" s="19"/>
      <c r="H61" s="19"/>
      <c r="I61" s="19"/>
      <c r="J61" s="19"/>
      <c r="K61" s="19"/>
      <c r="L61" s="19"/>
    </row>
    <row r="62" spans="1:12" ht="15.75" hidden="1">
      <c r="A62" s="8" t="s">
        <v>36</v>
      </c>
      <c r="B62" s="8"/>
      <c r="C62" s="8"/>
      <c r="D62" s="20">
        <v>0</v>
      </c>
      <c r="E62" s="20"/>
      <c r="F62" s="19">
        <v>0</v>
      </c>
      <c r="G62" s="19"/>
      <c r="H62" s="19">
        <v>0</v>
      </c>
      <c r="I62" s="19"/>
      <c r="J62" s="19">
        <v>7571.682</v>
      </c>
      <c r="K62" s="19"/>
      <c r="L62" s="19">
        <f>SUM(D62:J62)</f>
        <v>7571.682</v>
      </c>
    </row>
    <row r="63" spans="1:12" ht="15.75" hidden="1">
      <c r="A63" s="8"/>
      <c r="B63" s="8"/>
      <c r="C63" s="8"/>
      <c r="D63" s="15"/>
      <c r="E63" s="15"/>
      <c r="F63" s="19"/>
      <c r="G63" s="19"/>
      <c r="H63" s="19"/>
      <c r="I63" s="19"/>
      <c r="J63" s="19"/>
      <c r="K63" s="19"/>
      <c r="L63" s="19"/>
    </row>
    <row r="64" spans="1:12" ht="16.5" hidden="1" thickBot="1">
      <c r="A64" s="38" t="s">
        <v>64</v>
      </c>
      <c r="B64" s="38"/>
      <c r="C64" s="38"/>
      <c r="D64" s="34">
        <f>SUM(D53:D62)</f>
        <v>75831</v>
      </c>
      <c r="E64" s="34"/>
      <c r="F64" s="34">
        <f>SUM(F53:F62)</f>
        <v>4267.899</v>
      </c>
      <c r="G64" s="34"/>
      <c r="H64" s="34">
        <f>SUM(H53:H62)</f>
        <v>9.181</v>
      </c>
      <c r="I64" s="34"/>
      <c r="J64" s="34">
        <f>SUM(J53:J62)</f>
        <v>53249.676</v>
      </c>
      <c r="K64" s="34"/>
      <c r="L64" s="34">
        <f>SUM(L53:L62)</f>
        <v>133357.756</v>
      </c>
    </row>
    <row r="65" spans="1:12" ht="15.75" hidden="1">
      <c r="A65" s="8"/>
      <c r="B65" s="8"/>
      <c r="C65" s="8"/>
      <c r="D65" s="15"/>
      <c r="E65" s="15"/>
      <c r="F65" s="19"/>
      <c r="G65" s="19"/>
      <c r="H65" s="19"/>
      <c r="I65" s="19"/>
      <c r="J65" s="19"/>
      <c r="K65" s="19"/>
      <c r="L65" s="19"/>
    </row>
    <row r="66" spans="1:5" ht="15.75">
      <c r="A66" s="1" t="s">
        <v>136</v>
      </c>
      <c r="B66" s="1"/>
      <c r="C66" s="1"/>
      <c r="D66" s="1"/>
      <c r="E66" s="1"/>
    </row>
    <row r="67" spans="1:15" ht="15.75">
      <c r="A67" s="18"/>
      <c r="B67" s="18"/>
      <c r="C67" s="18"/>
      <c r="D67" s="18"/>
      <c r="E67" s="18"/>
      <c r="F67" s="8"/>
      <c r="G67" s="8"/>
      <c r="H67" s="8"/>
      <c r="I67" s="8"/>
      <c r="J67" s="8"/>
      <c r="K67" s="8"/>
      <c r="L67" s="8"/>
      <c r="N67" s="6" t="s">
        <v>108</v>
      </c>
      <c r="O67" s="6" t="s">
        <v>7</v>
      </c>
    </row>
    <row r="68" spans="1:15" ht="15.75">
      <c r="A68" s="18"/>
      <c r="B68" s="18"/>
      <c r="C68" s="18"/>
      <c r="D68" s="87" t="s">
        <v>111</v>
      </c>
      <c r="E68" s="87"/>
      <c r="F68" s="87"/>
      <c r="G68" s="87"/>
      <c r="H68" s="87"/>
      <c r="I68" s="87"/>
      <c r="J68" s="87"/>
      <c r="K68" s="87"/>
      <c r="L68" s="87"/>
      <c r="N68" s="6" t="s">
        <v>109</v>
      </c>
      <c r="O68" s="6" t="s">
        <v>110</v>
      </c>
    </row>
    <row r="69" spans="1:12" ht="15.75">
      <c r="A69" s="18"/>
      <c r="B69" s="8"/>
      <c r="C69" s="8"/>
      <c r="D69" s="8"/>
      <c r="E69" s="8"/>
      <c r="F69" s="86" t="s">
        <v>54</v>
      </c>
      <c r="G69" s="86"/>
      <c r="H69" s="86" t="s">
        <v>63</v>
      </c>
      <c r="I69" s="86"/>
      <c r="J69" s="86"/>
      <c r="K69" s="86"/>
      <c r="L69" s="10"/>
    </row>
    <row r="70" spans="1:12" ht="15.75">
      <c r="A70" s="8"/>
      <c r="B70" s="8"/>
      <c r="C70" s="8"/>
      <c r="D70" s="10" t="s">
        <v>53</v>
      </c>
      <c r="E70" s="10"/>
      <c r="F70" s="10" t="s">
        <v>37</v>
      </c>
      <c r="G70" s="10"/>
      <c r="H70" s="10" t="s">
        <v>32</v>
      </c>
      <c r="I70" s="10"/>
      <c r="J70" s="10" t="s">
        <v>34</v>
      </c>
      <c r="K70" s="10"/>
      <c r="L70" s="10"/>
    </row>
    <row r="71" spans="1:12" ht="15.75">
      <c r="A71" s="8"/>
      <c r="B71" s="8"/>
      <c r="C71" s="8"/>
      <c r="D71" s="10" t="s">
        <v>32</v>
      </c>
      <c r="E71" s="10"/>
      <c r="F71" s="10" t="s">
        <v>41</v>
      </c>
      <c r="G71" s="10"/>
      <c r="H71" s="10" t="s">
        <v>33</v>
      </c>
      <c r="I71" s="10"/>
      <c r="J71" s="10" t="s">
        <v>35</v>
      </c>
      <c r="K71" s="10"/>
      <c r="L71" s="10" t="s">
        <v>7</v>
      </c>
    </row>
    <row r="72" spans="1:15" ht="15.75">
      <c r="A72" s="8"/>
      <c r="B72" s="8"/>
      <c r="C72" s="8"/>
      <c r="D72" s="28" t="s">
        <v>2</v>
      </c>
      <c r="E72" s="10"/>
      <c r="F72" s="28" t="s">
        <v>2</v>
      </c>
      <c r="G72" s="10"/>
      <c r="H72" s="28" t="s">
        <v>2</v>
      </c>
      <c r="I72" s="10"/>
      <c r="J72" s="28" t="s">
        <v>2</v>
      </c>
      <c r="K72" s="10"/>
      <c r="L72" s="28" t="s">
        <v>2</v>
      </c>
      <c r="N72" s="28" t="s">
        <v>2</v>
      </c>
      <c r="O72" s="28" t="s">
        <v>2</v>
      </c>
    </row>
    <row r="73" spans="1:12" ht="15.75">
      <c r="A73" s="8"/>
      <c r="B73" s="8"/>
      <c r="C73" s="8"/>
      <c r="D73" s="8"/>
      <c r="E73" s="8"/>
      <c r="F73" s="10"/>
      <c r="G73" s="10"/>
      <c r="H73" s="10"/>
      <c r="I73" s="10"/>
      <c r="J73" s="10"/>
      <c r="K73" s="10"/>
      <c r="L73" s="10"/>
    </row>
    <row r="74" spans="1:12" ht="15.75">
      <c r="A74" s="8"/>
      <c r="B74" s="36"/>
      <c r="C74" s="36"/>
      <c r="D74" s="36"/>
      <c r="E74" s="36"/>
      <c r="F74" s="8"/>
      <c r="G74" s="8"/>
      <c r="H74" s="8"/>
      <c r="I74" s="8"/>
      <c r="J74" s="8"/>
      <c r="K74" s="8"/>
      <c r="L74" s="8"/>
    </row>
    <row r="75" spans="1:12" ht="15.75">
      <c r="A75" s="36" t="s">
        <v>139</v>
      </c>
      <c r="B75" s="8"/>
      <c r="C75" s="8"/>
      <c r="D75" s="36"/>
      <c r="E75" s="36"/>
      <c r="F75" s="8"/>
      <c r="G75" s="8"/>
      <c r="H75" s="8"/>
      <c r="I75" s="8"/>
      <c r="J75" s="8"/>
      <c r="K75" s="8"/>
      <c r="L75" s="8"/>
    </row>
    <row r="76" spans="1:14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N76" s="60"/>
    </row>
    <row r="77" spans="1:15" ht="15.75">
      <c r="A77" s="8" t="s">
        <v>129</v>
      </c>
      <c r="B77" s="8"/>
      <c r="C77" s="8"/>
      <c r="D77" s="4">
        <v>75831</v>
      </c>
      <c r="E77" s="4"/>
      <c r="F77" s="4">
        <v>4267.89904</v>
      </c>
      <c r="G77" s="4"/>
      <c r="H77" s="4">
        <v>9.179929999999702</v>
      </c>
      <c r="I77" s="4"/>
      <c r="J77" s="4">
        <v>76153</v>
      </c>
      <c r="K77" s="4"/>
      <c r="L77" s="4">
        <f>SUM(D77:J77)</f>
        <v>156261.07897</v>
      </c>
      <c r="N77" s="2">
        <v>1286</v>
      </c>
      <c r="O77" s="60">
        <f>+L77+N77</f>
        <v>157547.07897</v>
      </c>
    </row>
    <row r="78" spans="1:12" ht="15.75">
      <c r="A78" s="8"/>
      <c r="B78" s="8"/>
      <c r="C78" s="8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8"/>
      <c r="B79" s="8"/>
      <c r="C79" s="8"/>
      <c r="D79" s="16"/>
      <c r="E79" s="16"/>
      <c r="F79" s="4"/>
      <c r="G79" s="4"/>
      <c r="H79" s="4"/>
      <c r="I79" s="4"/>
      <c r="J79" s="4"/>
      <c r="K79" s="4"/>
      <c r="L79" s="4"/>
    </row>
    <row r="80" spans="1:15" ht="15.75">
      <c r="A80" s="8" t="s">
        <v>9</v>
      </c>
      <c r="B80" s="8"/>
      <c r="C80" s="8"/>
      <c r="D80" s="16">
        <v>0</v>
      </c>
      <c r="E80" s="16"/>
      <c r="F80" s="4">
        <v>0</v>
      </c>
      <c r="G80" s="4"/>
      <c r="H80" s="4">
        <v>0</v>
      </c>
      <c r="I80" s="4"/>
      <c r="J80" s="4">
        <v>0</v>
      </c>
      <c r="K80" s="4"/>
      <c r="L80" s="4">
        <f>SUM(D80:J80)</f>
        <v>0</v>
      </c>
      <c r="N80" s="4">
        <f>SUM(F80:L80)</f>
        <v>0</v>
      </c>
      <c r="O80" s="4">
        <f>SUM(G80:M80)</f>
        <v>0</v>
      </c>
    </row>
    <row r="81" spans="1:12" ht="15.75">
      <c r="A81" s="8"/>
      <c r="B81" s="8"/>
      <c r="C81" s="8"/>
      <c r="D81" s="16"/>
      <c r="E81" s="16"/>
      <c r="F81" s="4"/>
      <c r="G81" s="4"/>
      <c r="H81" s="4"/>
      <c r="I81" s="4"/>
      <c r="J81" s="4"/>
      <c r="K81" s="4"/>
      <c r="L81" s="4"/>
    </row>
    <row r="82" spans="1:15" ht="15.75">
      <c r="A82" s="8" t="s">
        <v>112</v>
      </c>
      <c r="B82" s="8"/>
      <c r="C82" s="8"/>
      <c r="D82" s="16">
        <v>0</v>
      </c>
      <c r="E82" s="16"/>
      <c r="F82" s="4">
        <v>0</v>
      </c>
      <c r="G82" s="4"/>
      <c r="H82" s="4">
        <v>0</v>
      </c>
      <c r="I82" s="4"/>
      <c r="J82" s="19">
        <f>+ConCPL!J38</f>
        <v>5654</v>
      </c>
      <c r="K82" s="4"/>
      <c r="L82" s="4">
        <f>SUM(D82:J82)</f>
        <v>5654</v>
      </c>
      <c r="N82">
        <f>+ConCPL!J40</f>
        <v>314</v>
      </c>
      <c r="O82" s="60">
        <f>+L82+N82</f>
        <v>5968</v>
      </c>
    </row>
    <row r="83" spans="1:12" ht="15.75">
      <c r="A83" s="8"/>
      <c r="B83" s="8"/>
      <c r="C83" s="8"/>
      <c r="D83" s="16"/>
      <c r="E83" s="16"/>
      <c r="F83" s="4"/>
      <c r="G83" s="4"/>
      <c r="H83" s="4"/>
      <c r="I83" s="4"/>
      <c r="J83" s="19"/>
      <c r="K83" s="4"/>
      <c r="L83" s="4"/>
    </row>
    <row r="84" spans="1:12" ht="15.75">
      <c r="A84" s="8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</row>
    <row r="85" spans="1:15" ht="16.5" thickBot="1">
      <c r="A85" s="38" t="s">
        <v>140</v>
      </c>
      <c r="B85" s="38"/>
      <c r="C85" s="38"/>
      <c r="D85" s="34">
        <f>SUM(D77:D84)</f>
        <v>75831</v>
      </c>
      <c r="E85" s="34"/>
      <c r="F85" s="34">
        <f>SUM(F77:F84)</f>
        <v>4267.89904</v>
      </c>
      <c r="G85" s="34"/>
      <c r="H85" s="34">
        <f>SUM(H77:H84)</f>
        <v>9.179929999999702</v>
      </c>
      <c r="I85" s="34"/>
      <c r="J85" s="34">
        <f>SUM(J77:J84)</f>
        <v>81807</v>
      </c>
      <c r="K85" s="34"/>
      <c r="L85" s="34">
        <f>SUM(L77:L84)</f>
        <v>161915.07897</v>
      </c>
      <c r="M85" s="34">
        <f>SUM(M77:M84)</f>
        <v>0</v>
      </c>
      <c r="N85" s="34">
        <f>SUM(N77:N84)</f>
        <v>1600</v>
      </c>
      <c r="O85" s="34">
        <f>SUM(O77:O84)</f>
        <v>163515.07897</v>
      </c>
    </row>
    <row r="86" spans="1:12" ht="16.5" thickTop="1">
      <c r="A86" s="8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</row>
    <row r="88" spans="1:3" ht="15.75">
      <c r="A88" s="39" t="s">
        <v>56</v>
      </c>
      <c r="B88" s="39"/>
      <c r="C88" s="39"/>
    </row>
    <row r="89" spans="1:3" ht="15.75">
      <c r="A89" s="21" t="s">
        <v>113</v>
      </c>
      <c r="B89" s="21"/>
      <c r="C89" s="21"/>
    </row>
  </sheetData>
  <mergeCells count="8">
    <mergeCell ref="D10:L10"/>
    <mergeCell ref="D68:L68"/>
    <mergeCell ref="F11:G11"/>
    <mergeCell ref="H11:K11"/>
    <mergeCell ref="F69:G69"/>
    <mergeCell ref="H69:K69"/>
    <mergeCell ref="F46:G46"/>
    <mergeCell ref="H46:K46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2006-09-27T06:52:53Z</cp:lastPrinted>
  <dcterms:created xsi:type="dcterms:W3CDTF">1999-03-26T03:58:39Z</dcterms:created>
  <dcterms:modified xsi:type="dcterms:W3CDTF">2004-12-09T03:43:21Z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